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20" yWindow="1700" windowWidth="32280" windowHeight="17700" activeTab="0"/>
  </bookViews>
  <sheets>
    <sheet name="Annual Resource Allocation List" sheetId="1" r:id="rId1"/>
    <sheet name="Emergency Requests" sheetId="2" r:id="rId2"/>
    <sheet name="Big Ticket Item List" sheetId="3" r:id="rId3"/>
  </sheets>
  <definedNames>
    <definedName name="_xlnm.Print_Area" localSheetId="1">'Emergency Requests'!$B$2:$R$7</definedName>
  </definedNames>
  <calcPr fullCalcOnLoad="1"/>
</workbook>
</file>

<file path=xl/sharedStrings.xml><?xml version="1.0" encoding="utf-8"?>
<sst xmlns="http://schemas.openxmlformats.org/spreadsheetml/2006/main" count="1243" uniqueCount="229">
  <si>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</si>
  <si>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</si>
  <si>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</si>
  <si>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</si>
  <si>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</si>
  <si>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</si>
  <si>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</si>
  <si>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</si>
  <si>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</si>
  <si>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</si>
  <si>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</si>
  <si>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</si>
  <si>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</si>
  <si>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</si>
  <si>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</si>
  <si>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</si>
  <si>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</si>
  <si>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</si>
  <si>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</si>
  <si>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</si>
  <si>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</si>
  <si>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</si>
  <si>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</si>
  <si>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</si>
  <si>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</si>
  <si>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</si>
  <si>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</si>
  <si>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 xml:space="preserve">  </t>
  </si>
  <si>
    <t>Priority Critical, Needed, Desirable</t>
  </si>
  <si>
    <t>Total Requests</t>
  </si>
  <si>
    <t xml:space="preserve">Item(please remember, the subtotal value must be over $100)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</si>
  <si>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</si>
  <si>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</si>
  <si>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</si>
  <si>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</si>
  <si>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</si>
  <si>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t>INSTRUCTIONAL EQUIPMENT LIST</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</si>
  <si>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</si>
  <si>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Critical</t>
  </si>
  <si>
    <t>Other</t>
  </si>
  <si>
    <t>No</t>
  </si>
  <si>
    <t>Rp</t>
  </si>
  <si>
    <t>Electrolux 65 lb Washer</t>
  </si>
  <si>
    <t>N</t>
  </si>
  <si>
    <t>ATHL - Aquatics</t>
  </si>
  <si>
    <t>Equipment</t>
  </si>
  <si>
    <t>2 to 3</t>
  </si>
  <si>
    <t>Water Polo Latex Caps (Set)</t>
  </si>
  <si>
    <t>Sound System</t>
  </si>
  <si>
    <t>Swim/Dive Suits (Men's)</t>
  </si>
  <si>
    <t>Swim/Dive Suits (Women's)</t>
  </si>
  <si>
    <t>Portable Shot Clocks</t>
  </si>
  <si>
    <t>Game Cages (Goals)</t>
  </si>
  <si>
    <t>Triple Bouncback Boards</t>
  </si>
  <si>
    <t>Weighted Shoulder Strengthening Balls</t>
  </si>
  <si>
    <t xml:space="preserve">Longbelt Training Tube </t>
  </si>
  <si>
    <t>3 to 5</t>
  </si>
  <si>
    <t>Team Benches</t>
  </si>
  <si>
    <t>ATHL - Women's WPolo</t>
  </si>
  <si>
    <t>ATHL - Men's WPolo</t>
  </si>
  <si>
    <t>ATHL - Swim/Dive</t>
  </si>
  <si>
    <t>Water Polo Game Caps (Set)</t>
  </si>
  <si>
    <t xml:space="preserve">Warm-Up Sets </t>
  </si>
  <si>
    <t>ATHL - W Cross Country</t>
  </si>
  <si>
    <t>ATHL - M Cross Country</t>
  </si>
  <si>
    <t>Backpacks</t>
  </si>
  <si>
    <t>ATHL - Track &amp; Field</t>
  </si>
  <si>
    <t>ATHL - W Soccer</t>
  </si>
  <si>
    <t>Goalkeeper Kits</t>
  </si>
  <si>
    <t>Kwik Goal Nets Evolution (Large)</t>
  </si>
  <si>
    <t>Select Soccer Balls (Brilliant Super)</t>
  </si>
  <si>
    <t>Practice Jerseys</t>
  </si>
  <si>
    <t>Sideline Jackets (Heavy)</t>
  </si>
  <si>
    <t xml:space="preserve">2 to 3 </t>
  </si>
  <si>
    <t>Nets for Goals (Medium)</t>
  </si>
  <si>
    <t>Nets for Goals (Small)</t>
  </si>
  <si>
    <t>Kwik Goal (Medium Pair)</t>
  </si>
  <si>
    <t>ATHL - M Soccer</t>
  </si>
  <si>
    <t xml:space="preserve">Set of Game Goals (Movable Hanging Net) </t>
  </si>
  <si>
    <t xml:space="preserve">Warm-Up Jerseys </t>
  </si>
  <si>
    <t xml:space="preserve">ATHL - Volleyball </t>
  </si>
  <si>
    <t>Uniforms (Home)</t>
  </si>
  <si>
    <t>Uniforms (Away)</t>
  </si>
  <si>
    <t>Game Balls (Molten Super Touch)</t>
  </si>
  <si>
    <t xml:space="preserve">ATHL - Beach Volleyball </t>
  </si>
  <si>
    <t>Uniform Tops (Away)</t>
  </si>
  <si>
    <t>Uniform Tights/Leggings</t>
  </si>
  <si>
    <t>Game Balls (Wilson NCAA)</t>
  </si>
  <si>
    <t>ATHL - Men's Basketball</t>
  </si>
  <si>
    <t>Practice Gear</t>
  </si>
  <si>
    <t>Shooting Shirts</t>
  </si>
  <si>
    <t>ATHL - Women's Basketball</t>
  </si>
  <si>
    <t xml:space="preserve">ATHL - Badminton </t>
  </si>
  <si>
    <t>ATHL - Football</t>
  </si>
  <si>
    <t>Helmets</t>
  </si>
  <si>
    <t>Helmet/Pad Reconditioning</t>
  </si>
  <si>
    <t>Wilson Footballs</t>
  </si>
  <si>
    <t>ATHL - Baseball</t>
  </si>
  <si>
    <t xml:space="preserve">Catchers Gear </t>
  </si>
  <si>
    <t xml:space="preserve">Bats </t>
  </si>
  <si>
    <t>KNES - PE 14</t>
  </si>
  <si>
    <t>KNES - PE 15</t>
  </si>
  <si>
    <t>KNES - PE 21</t>
  </si>
  <si>
    <t xml:space="preserve">Sound System </t>
  </si>
  <si>
    <t xml:space="preserve">Bluetooth Headsets </t>
  </si>
  <si>
    <t>KNES - PE 11</t>
  </si>
  <si>
    <t>KNES - Indoor Cycling</t>
  </si>
  <si>
    <t>Kettle Bell Sets</t>
  </si>
  <si>
    <t>Pro Laser Power Rack w/Oak Platform</t>
  </si>
  <si>
    <t xml:space="preserve">Flat-To-90 Bench w/Transport Wheels </t>
  </si>
  <si>
    <t>Glute Ham Machine</t>
  </si>
  <si>
    <t xml:space="preserve">10' - 3 Tier Dumbbell Rack </t>
  </si>
  <si>
    <t xml:space="preserve">Kettle Bell Rack </t>
  </si>
  <si>
    <t>6-Tier Rolling Medicine Ball Rack</t>
  </si>
  <si>
    <t>KNES - Tennis</t>
  </si>
  <si>
    <t>Tennis Balls (Penn Case)</t>
  </si>
  <si>
    <t>Swim Mats</t>
  </si>
  <si>
    <t>ATHL - Stadium</t>
  </si>
  <si>
    <t>ATHL - Soccer</t>
  </si>
  <si>
    <t>Scoreboard</t>
  </si>
  <si>
    <t xml:space="preserve"> $                       -  </t>
  </si>
  <si>
    <t xml:space="preserve"> $                -  </t>
  </si>
  <si>
    <t>ATHL - Gymnasium</t>
  </si>
  <si>
    <t>Pool In-Lighting</t>
  </si>
  <si>
    <t>Deck Lighting</t>
  </si>
  <si>
    <t>New Pool Facility</t>
  </si>
  <si>
    <t>Batting Cage Facility</t>
  </si>
  <si>
    <t>Backstop Rennovation</t>
  </si>
  <si>
    <t>Synthetic Turf</t>
  </si>
  <si>
    <t>Extended Safety Netting</t>
  </si>
  <si>
    <t>Seating (East Side)</t>
  </si>
  <si>
    <t>Ticket Booth/Concessions</t>
  </si>
  <si>
    <t>ATHL - Locker Rooms</t>
  </si>
  <si>
    <t>Locker Rooms/Team Rooms</t>
  </si>
  <si>
    <t>Stadium Lights</t>
  </si>
  <si>
    <t>New Facility</t>
  </si>
  <si>
    <t>Spectator Seating</t>
  </si>
  <si>
    <t>Field Lighting</t>
  </si>
  <si>
    <t>Shade Structures</t>
  </si>
  <si>
    <t>Bleachers</t>
  </si>
  <si>
    <t xml:space="preserve">Wifi </t>
  </si>
  <si>
    <t>ATHL - All Fields</t>
  </si>
  <si>
    <t>Affects Latinx (41%), African American (10%), Filipinx (6%). No unintended consequences. Helps eliminate Equity Gap by providing equal access to the same quality equipment regardless of financial resources. Advances opportunities by providing tools/training needed to enhance transfer, scholarship, and employment goals. Also serves economically disadvantaged, students with disabilities, foster youth in completion and employment.</t>
  </si>
  <si>
    <t>Facility</t>
  </si>
  <si>
    <t>Warm-Up/Travel Suits</t>
  </si>
  <si>
    <t>Speed Queen Dryer</t>
  </si>
  <si>
    <t>Outdoor Sound System</t>
  </si>
  <si>
    <t>HL Shuttlecock Tube</t>
  </si>
  <si>
    <t xml:space="preserve">Outdoor Sound System </t>
  </si>
  <si>
    <t>Wilson EVO Basketballs</t>
  </si>
  <si>
    <t>Uniforms (Gray)</t>
  </si>
  <si>
    <t>Uniforms (Black)</t>
  </si>
  <si>
    <t>Nike Elite Backpacks</t>
  </si>
  <si>
    <t>Uniforms (Cardinal)</t>
  </si>
  <si>
    <t>Warm-Up Sets  (Fill-Ins)</t>
  </si>
  <si>
    <t>Hammer (For Women)</t>
  </si>
  <si>
    <t>Hammer (For Men)</t>
  </si>
  <si>
    <t>Pole Vaults</t>
  </si>
  <si>
    <t>Discus (Women)</t>
  </si>
  <si>
    <t>Discus (Men)</t>
  </si>
  <si>
    <t>Shot Put (Women)</t>
  </si>
  <si>
    <t>Shot Put (Men)</t>
  </si>
  <si>
    <t>Javelin (Women)</t>
  </si>
  <si>
    <t>Javelin (Men)</t>
  </si>
  <si>
    <t>Needed</t>
  </si>
  <si>
    <t>Uniforms (White Home Set)</t>
  </si>
  <si>
    <t>Girdles</t>
  </si>
  <si>
    <t>Affects Latinx (37%), African American (13%), Filipinx (5%). No unintended consequences. Helps eliminate Equity Gap by providing equal access to the same quality equipment regardless of financial resources. Advances opportunities by providing tools/training needed to enhance transfer, scholarship, and employment goals. Also serves our LGBTQ+ students and economically disadvantaged students with disabilities, foster youth in completion and employment.</t>
  </si>
  <si>
    <t>Affects Latinx (32%), Black (4%), Filipinx (8%). No unintended consequences. Helps eliminate Equity Gap by providing equal access to the same quality equipment regardless of financial resources. Advances opportunities by providing tools/training needed to enhance transfer, scholarship, and employment goals. Also serves our LGBTQ+ students and economically disadvantaged students with disabilities, foster youth in completion and employment.</t>
  </si>
  <si>
    <t>Affects Latinx (37%), Black (13%), Filipinx (5%). No unintended consequences. Helps eliminate Equity Gap by providing equal access to the same quality equipment regardless of financial resources. Advances opportunities by providing tools/training needed to enhance transfer, scholarship, and employment goals. Also serves our LGBTQ+ students and economically disadvantaged students with disabilities, foster youth in completion and employment.</t>
  </si>
  <si>
    <t>ATHL - Department</t>
  </si>
  <si>
    <t>All Sports Annual Contract; Required by CCCAA</t>
  </si>
  <si>
    <t xml:space="preserve"> $                      -  </t>
  </si>
  <si>
    <t>Subscription</t>
  </si>
  <si>
    <t>Eligibility and Communication System</t>
  </si>
  <si>
    <t>Sports Marketing and CCCAA Statistics Platform</t>
  </si>
  <si>
    <t>HUDL Video Exchange (Renew)</t>
  </si>
  <si>
    <t>SWAY Concussion Testing (Renew)</t>
  </si>
  <si>
    <t>Healthy Roster Medical Documentation (Renew)</t>
  </si>
  <si>
    <t>ARMS Mangement System (Renew)</t>
  </si>
  <si>
    <t>Presto Website (Renew)</t>
  </si>
  <si>
    <t>Medical/Health/Safety App for Students</t>
  </si>
  <si>
    <t>MacBook Pro for Streaming</t>
  </si>
  <si>
    <r>
      <t xml:space="preserve">RESOURCE REQUEST LIST 2022-23  </t>
    </r>
    <r>
      <rPr>
        <b/>
        <u val="single"/>
        <sz val="9"/>
        <color indexed="8"/>
        <rFont val="Times New Roman"/>
        <family val="1"/>
      </rPr>
      <t>Department/Division: PHYSICAL EDUCATION &amp; ATHLETICS   Name of Point of Contact:</t>
    </r>
    <r>
      <rPr>
        <b/>
        <sz val="9"/>
        <color indexed="8"/>
        <rFont val="Times New Roman"/>
        <family val="1"/>
      </rPr>
      <t xml:space="preserve"> </t>
    </r>
    <r>
      <rPr>
        <sz val="9"/>
        <color indexed="8"/>
        <rFont val="Times New Roman"/>
        <family val="1"/>
      </rPr>
      <t>Eric Mendoza</t>
    </r>
  </si>
  <si>
    <t>iPad for Counseling &amp; Advising</t>
  </si>
  <si>
    <t xml:space="preserve">Live Stream / Broadcasting / Recruiting </t>
  </si>
  <si>
    <t>Smith Machine</t>
  </si>
  <si>
    <t>Trap Bars</t>
  </si>
  <si>
    <t>Eliptical Machine</t>
  </si>
  <si>
    <t>Plyo Box Sets</t>
  </si>
  <si>
    <t xml:space="preserve">Facility Maintenance </t>
  </si>
  <si>
    <t>Pickleball Paddles</t>
  </si>
  <si>
    <t>KNES - Pickleball</t>
  </si>
  <si>
    <t>Pickleball Machine (Large)</t>
  </si>
  <si>
    <t>Pickleball Machine (Small)</t>
  </si>
  <si>
    <t>KNES - Indoor Soccer</t>
  </si>
  <si>
    <t xml:space="preserve">Futsal Kwik Goals </t>
  </si>
  <si>
    <t>KNES - Basketball</t>
  </si>
  <si>
    <t>Shooting Machine</t>
  </si>
  <si>
    <t>Equipment Bags</t>
  </si>
  <si>
    <t>Five-Man Sled</t>
  </si>
  <si>
    <t>Warm-Up Sets (Fill-Ins)</t>
  </si>
  <si>
    <t>Uniforms (Fill-Ins)</t>
  </si>
  <si>
    <t xml:space="preserve">Select Soccer Balls  </t>
  </si>
  <si>
    <t xml:space="preserve">Veo Camera </t>
  </si>
  <si>
    <t>Uniform Tops  (Home)</t>
  </si>
  <si>
    <t>Uniforms (Pink)</t>
  </si>
  <si>
    <t>Desirable</t>
  </si>
  <si>
    <t>Water Polo Silicon Caps (Set)</t>
  </si>
  <si>
    <t xml:space="preserve">Water Polo Warm-Up Sets  </t>
  </si>
  <si>
    <t xml:space="preserve">Water Polo Game Suits  </t>
  </si>
  <si>
    <t xml:space="preserve">Water Polo Game Robes  </t>
  </si>
  <si>
    <t>Needed With New Logo/Mascot</t>
  </si>
  <si>
    <t>Schwinn IC4 Indoor Cycling Bikes</t>
  </si>
  <si>
    <t xml:space="preserve">ATHL  </t>
  </si>
  <si>
    <t>New Scoreboards (Not Previosuly Funded)</t>
  </si>
  <si>
    <t>Maybe</t>
  </si>
  <si>
    <t>1 To 3</t>
  </si>
  <si>
    <t>Varies</t>
  </si>
  <si>
    <t xml:space="preserve">Soccer Field HUDL Camera System  </t>
  </si>
  <si>
    <t>JumpForward Inventory (Renew)</t>
  </si>
  <si>
    <t>Tracking Software for Equipment Room</t>
  </si>
  <si>
    <t>Required by CCCAA</t>
  </si>
  <si>
    <t>Automatic Floor Scrubber</t>
  </si>
  <si>
    <t>Scroe Table</t>
  </si>
  <si>
    <t>Gymnasium Chairs</t>
  </si>
  <si>
    <t>Chair Caddie</t>
  </si>
  <si>
    <t>Pole Vault System</t>
  </si>
  <si>
    <t>High Jump System</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</si>
</sst>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2]\ #,##0.00_);[Red]\([$€-2]\ #,##0.00\)"/>
    <numFmt numFmtId="180" formatCode="m/d/yyyy"/>
  </numFmts>
  <fonts count="74">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sz val="10"/>
      <color indexed="8"/>
      <name val="Times New Roman"/>
      <family val="1"/>
    </font>
    <font>
      <sz val="10"/>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12"/>
      <color indexed="8"/>
      <name val="Times New Roman"/>
      <family val="1"/>
    </font>
    <font>
      <b/>
      <sz val="18"/>
      <color indexed="8"/>
      <name val="Times New Roman"/>
      <family val="1"/>
    </font>
    <font>
      <b/>
      <sz val="10"/>
      <color indexed="8"/>
      <name val="Times New Roman"/>
      <family val="1"/>
    </font>
    <font>
      <i/>
      <sz val="10"/>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10"/>
      <color theme="1"/>
      <name val="Calibri"/>
      <family val="2"/>
    </font>
    <font>
      <sz val="9"/>
      <color theme="1"/>
      <name val="Times New Roman"/>
      <family val="1"/>
    </font>
    <font>
      <b/>
      <sz val="12"/>
      <color theme="1"/>
      <name val="Times New Roman"/>
      <family val="1"/>
    </font>
    <font>
      <b/>
      <sz val="9"/>
      <color theme="1"/>
      <name val="Times New Roman"/>
      <family val="1"/>
    </font>
    <font>
      <sz val="10"/>
      <color theme="1"/>
      <name val="Times New Roman"/>
      <family val="1"/>
    </font>
    <font>
      <sz val="10"/>
      <color rgb="FF000000"/>
      <name val="Times New Roman"/>
      <family val="1"/>
    </font>
    <font>
      <sz val="9"/>
      <color rgb="FF000000"/>
      <name val="Times New Roman"/>
      <family val="1"/>
    </font>
    <font>
      <b/>
      <sz val="10"/>
      <color theme="1"/>
      <name val="Times New Roman"/>
      <family val="1"/>
    </font>
    <font>
      <b/>
      <sz val="18"/>
      <color theme="1"/>
      <name val="Times New Roman"/>
      <family val="1"/>
    </font>
    <font>
      <i/>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rgb="FFFFFFFF"/>
        <bgColor indexed="64"/>
      </patternFill>
    </fill>
    <fill>
      <patternFill patternType="solid">
        <fgColor theme="3" tint="0.59999001026153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thin"/>
      <top style="thin"/>
      <bottom>
        <color indexed="63"/>
      </bottom>
    </border>
    <border>
      <left style="medium"/>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47"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47"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81">
    <xf numFmtId="0" fontId="0" fillId="0" borderId="0" xfId="0" applyFont="1" applyAlignment="1">
      <alignment/>
    </xf>
    <xf numFmtId="0" fontId="62" fillId="0" borderId="0" xfId="0" applyFont="1" applyAlignment="1">
      <alignment/>
    </xf>
    <xf numFmtId="0" fontId="62" fillId="0" borderId="0" xfId="0" applyFont="1" applyAlignment="1">
      <alignment/>
    </xf>
    <xf numFmtId="0" fontId="63" fillId="0" borderId="0" xfId="0" applyFont="1" applyAlignment="1">
      <alignment vertical="top" wrapText="1"/>
    </xf>
    <xf numFmtId="0" fontId="0" fillId="0" borderId="0" xfId="0" applyAlignment="1">
      <alignment horizontal="center"/>
    </xf>
    <xf numFmtId="0" fontId="62" fillId="0" borderId="0" xfId="0" applyFont="1" applyAlignment="1">
      <alignment horizontal="center"/>
    </xf>
    <xf numFmtId="170" fontId="62" fillId="0" borderId="10" xfId="0" applyNumberFormat="1" applyFont="1" applyBorder="1" applyAlignment="1">
      <alignment/>
    </xf>
    <xf numFmtId="0" fontId="62" fillId="0" borderId="11" xfId="0" applyFont="1" applyBorder="1" applyAlignment="1">
      <alignment/>
    </xf>
    <xf numFmtId="0" fontId="62" fillId="0" borderId="12" xfId="0" applyFont="1" applyBorder="1" applyAlignment="1">
      <alignment vertical="top" wrapText="1"/>
    </xf>
    <xf numFmtId="0" fontId="62" fillId="0" borderId="12" xfId="0" applyFont="1" applyBorder="1" applyAlignment="1">
      <alignment vertical="top"/>
    </xf>
    <xf numFmtId="0" fontId="62" fillId="0" borderId="13" xfId="0" applyFont="1" applyBorder="1" applyAlignment="1">
      <alignment/>
    </xf>
    <xf numFmtId="0" fontId="62" fillId="0" borderId="14" xfId="0" applyFont="1" applyBorder="1" applyAlignment="1">
      <alignment horizontal="left" wrapText="1"/>
    </xf>
    <xf numFmtId="0" fontId="62" fillId="0" borderId="0" xfId="0" applyFont="1" applyAlignment="1">
      <alignment horizontal="left" wrapText="1"/>
    </xf>
    <xf numFmtId="0" fontId="62" fillId="33" borderId="13" xfId="0" applyFont="1" applyFill="1" applyBorder="1" applyAlignment="1">
      <alignment/>
    </xf>
    <xf numFmtId="170" fontId="64" fillId="0" borderId="13" xfId="0" applyNumberFormat="1" applyFont="1" applyBorder="1" applyAlignment="1">
      <alignment horizontal="left" vertical="center"/>
    </xf>
    <xf numFmtId="0" fontId="65" fillId="33" borderId="13" xfId="0" applyFont="1" applyFill="1" applyBorder="1" applyAlignment="1">
      <alignment horizontal="center" vertical="center" wrapText="1"/>
    </xf>
    <xf numFmtId="0" fontId="65" fillId="0" borderId="0" xfId="0" applyFont="1" applyAlignment="1">
      <alignment vertical="center" wrapText="1"/>
    </xf>
    <xf numFmtId="0" fontId="65" fillId="33" borderId="15" xfId="0" applyFont="1" applyFill="1" applyBorder="1" applyAlignment="1">
      <alignment horizontal="center" vertical="center" wrapText="1"/>
    </xf>
    <xf numFmtId="0" fontId="65" fillId="33" borderId="16"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5" fillId="0" borderId="0" xfId="0" applyFont="1" applyAlignment="1">
      <alignment horizontal="center" vertical="center" wrapText="1"/>
    </xf>
    <xf numFmtId="170" fontId="64" fillId="0" borderId="10" xfId="0" applyNumberFormat="1" applyFont="1" applyBorder="1" applyAlignment="1">
      <alignment horizontal="left" vertical="center"/>
    </xf>
    <xf numFmtId="0" fontId="62" fillId="0" borderId="18" xfId="0" applyFont="1" applyBorder="1" applyAlignment="1">
      <alignment/>
    </xf>
    <xf numFmtId="0" fontId="65" fillId="0" borderId="19" xfId="0" applyFont="1" applyBorder="1" applyAlignment="1">
      <alignment horizontal="center" vertical="center" wrapText="1"/>
    </xf>
    <xf numFmtId="0" fontId="63" fillId="0" borderId="20" xfId="0" applyFont="1" applyBorder="1" applyAlignment="1">
      <alignment vertical="top" wrapText="1"/>
    </xf>
    <xf numFmtId="170" fontId="64" fillId="0" borderId="21" xfId="0" applyNumberFormat="1" applyFont="1" applyBorder="1" applyAlignment="1">
      <alignment horizontal="left" vertical="center"/>
    </xf>
    <xf numFmtId="170" fontId="64" fillId="0" borderId="22" xfId="0" applyNumberFormat="1" applyFont="1" applyBorder="1" applyAlignment="1">
      <alignment horizontal="left" vertical="center"/>
    </xf>
    <xf numFmtId="0" fontId="62" fillId="0" borderId="23" xfId="0" applyFont="1" applyBorder="1" applyAlignment="1">
      <alignment/>
    </xf>
    <xf numFmtId="0" fontId="65" fillId="0" borderId="13" xfId="0" applyFont="1" applyBorder="1" applyAlignment="1">
      <alignment horizontal="center" vertical="center" wrapText="1"/>
    </xf>
    <xf numFmtId="0" fontId="65" fillId="0" borderId="0" xfId="0" applyFont="1" applyAlignment="1">
      <alignment vertical="center"/>
    </xf>
    <xf numFmtId="0" fontId="65" fillId="0" borderId="0" xfId="0" applyFont="1" applyAlignment="1">
      <alignment horizontal="center" vertical="center"/>
    </xf>
    <xf numFmtId="0" fontId="65" fillId="33" borderId="13" xfId="0" applyFont="1" applyFill="1" applyBorder="1" applyAlignment="1">
      <alignment horizontal="center" vertical="center"/>
    </xf>
    <xf numFmtId="0" fontId="65" fillId="0" borderId="13" xfId="0" applyFont="1" applyBorder="1" applyAlignment="1">
      <alignment vertical="center" wrapText="1"/>
    </xf>
    <xf numFmtId="170" fontId="65" fillId="0" borderId="13" xfId="44" applyFont="1" applyBorder="1" applyAlignment="1">
      <alignment vertical="center"/>
    </xf>
    <xf numFmtId="0" fontId="65" fillId="0" borderId="13" xfId="0" applyFont="1" applyBorder="1" applyAlignment="1">
      <alignment vertical="top" wrapText="1"/>
    </xf>
    <xf numFmtId="0" fontId="65" fillId="0" borderId="13" xfId="0" applyFont="1" applyBorder="1" applyAlignment="1">
      <alignment vertical="top"/>
    </xf>
    <xf numFmtId="0" fontId="65" fillId="0" borderId="13" xfId="0" applyFont="1" applyBorder="1" applyAlignment="1">
      <alignment horizontal="center"/>
    </xf>
    <xf numFmtId="170" fontId="65" fillId="0" borderId="13" xfId="44" applyFont="1" applyBorder="1" applyAlignment="1">
      <alignment/>
    </xf>
    <xf numFmtId="0" fontId="65" fillId="0" borderId="13" xfId="0" applyFont="1" applyFill="1" applyBorder="1" applyAlignment="1">
      <alignment horizontal="center"/>
    </xf>
    <xf numFmtId="174" fontId="67" fillId="0" borderId="0" xfId="0" applyNumberFormat="1" applyFont="1" applyAlignment="1">
      <alignment vertical="center"/>
    </xf>
    <xf numFmtId="174" fontId="65" fillId="0" borderId="13" xfId="0" applyNumberFormat="1" applyFont="1" applyBorder="1" applyAlignment="1">
      <alignment vertical="center"/>
    </xf>
    <xf numFmtId="174" fontId="67" fillId="0" borderId="13" xfId="0" applyNumberFormat="1" applyFont="1" applyBorder="1" applyAlignment="1">
      <alignment vertical="center"/>
    </xf>
    <xf numFmtId="170" fontId="62" fillId="33" borderId="13" xfId="0" applyNumberFormat="1" applyFont="1" applyFill="1" applyBorder="1" applyAlignment="1">
      <alignment/>
    </xf>
    <xf numFmtId="44" fontId="65" fillId="33" borderId="13" xfId="0" applyNumberFormat="1" applyFont="1" applyFill="1" applyBorder="1" applyAlignment="1">
      <alignment vertical="center"/>
    </xf>
    <xf numFmtId="0" fontId="65" fillId="33" borderId="13" xfId="0" applyFont="1" applyFill="1" applyBorder="1" applyAlignment="1">
      <alignment vertical="center"/>
    </xf>
    <xf numFmtId="0" fontId="16" fillId="35" borderId="13" xfId="0" applyFont="1" applyFill="1" applyBorder="1" applyAlignment="1">
      <alignment horizontal="center"/>
    </xf>
    <xf numFmtId="0" fontId="67" fillId="33" borderId="13" xfId="0" applyFont="1" applyFill="1" applyBorder="1" applyAlignment="1">
      <alignment horizontal="center" vertical="center" wrapText="1"/>
    </xf>
    <xf numFmtId="170" fontId="66" fillId="36" borderId="17" xfId="0" applyNumberFormat="1" applyFont="1" applyFill="1" applyBorder="1" applyAlignment="1">
      <alignment vertical="center"/>
    </xf>
    <xf numFmtId="0" fontId="66" fillId="33" borderId="11" xfId="0" applyFont="1" applyFill="1" applyBorder="1" applyAlignment="1">
      <alignment horizontal="center" vertical="center"/>
    </xf>
    <xf numFmtId="0" fontId="66" fillId="33" borderId="13" xfId="0" applyFont="1" applyFill="1" applyBorder="1" applyAlignment="1">
      <alignment horizontal="center" vertical="center"/>
    </xf>
    <xf numFmtId="0" fontId="66" fillId="33" borderId="20" xfId="0" applyFont="1" applyFill="1" applyBorder="1" applyAlignment="1">
      <alignment horizontal="center" vertical="center" wrapText="1"/>
    </xf>
    <xf numFmtId="0" fontId="66" fillId="0" borderId="0" xfId="0" applyFont="1" applyAlignment="1">
      <alignment vertical="center"/>
    </xf>
    <xf numFmtId="0" fontId="67" fillId="10" borderId="13" xfId="0" applyFont="1" applyFill="1" applyBorder="1" applyAlignment="1">
      <alignment horizontal="center" vertical="center" wrapText="1"/>
    </xf>
    <xf numFmtId="0" fontId="17" fillId="10" borderId="13" xfId="0" applyFont="1" applyFill="1" applyBorder="1" applyAlignment="1">
      <alignment horizontal="center" vertical="center" wrapText="1"/>
    </xf>
    <xf numFmtId="0" fontId="11" fillId="10" borderId="13" xfId="0" applyFont="1" applyFill="1" applyBorder="1" applyAlignment="1">
      <alignment horizontal="center" vertical="center" wrapText="1"/>
    </xf>
    <xf numFmtId="170" fontId="67" fillId="10" borderId="13" xfId="44" applyFont="1" applyFill="1" applyBorder="1" applyAlignment="1">
      <alignment vertical="center"/>
    </xf>
    <xf numFmtId="44" fontId="0" fillId="0" borderId="0" xfId="0" applyNumberFormat="1" applyAlignment="1">
      <alignment/>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65" fillId="33" borderId="10" xfId="0" applyFont="1" applyFill="1" applyBorder="1" applyAlignment="1">
      <alignment vertical="center"/>
    </xf>
    <xf numFmtId="0" fontId="66" fillId="33" borderId="10" xfId="0" applyFont="1" applyFill="1" applyBorder="1" applyAlignment="1">
      <alignment horizontal="center" vertical="center" wrapText="1"/>
    </xf>
    <xf numFmtId="0" fontId="66" fillId="0" borderId="13" xfId="0" applyFont="1" applyBorder="1" applyAlignment="1">
      <alignment vertical="center" wrapText="1"/>
    </xf>
    <xf numFmtId="0" fontId="67" fillId="33" borderId="10" xfId="0" applyFont="1" applyFill="1" applyBorder="1" applyAlignment="1">
      <alignment horizontal="center" vertical="center" wrapText="1"/>
    </xf>
    <xf numFmtId="0" fontId="62" fillId="0" borderId="13" xfId="0" applyFont="1" applyBorder="1" applyAlignment="1">
      <alignment vertical="top" wrapText="1"/>
    </xf>
    <xf numFmtId="0" fontId="65" fillId="0" borderId="0" xfId="0" applyFont="1" applyBorder="1" applyAlignment="1">
      <alignment vertical="center" wrapText="1"/>
    </xf>
    <xf numFmtId="0" fontId="62" fillId="0" borderId="0" xfId="0" applyFont="1" applyBorder="1" applyAlignment="1">
      <alignment horizontal="left" wrapText="1"/>
    </xf>
    <xf numFmtId="0" fontId="65" fillId="0" borderId="13" xfId="0" applyFont="1" applyBorder="1" applyAlignment="1">
      <alignment horizontal="center" vertical="center" wrapText="1"/>
    </xf>
    <xf numFmtId="0" fontId="68" fillId="0" borderId="13" xfId="58" applyFont="1" applyBorder="1" applyAlignment="1">
      <alignment horizontal="center" vertical="center" wrapText="1"/>
      <protection/>
    </xf>
    <xf numFmtId="0" fontId="63" fillId="0" borderId="0" xfId="0" applyFont="1" applyAlignment="1">
      <alignment vertical="center"/>
    </xf>
    <xf numFmtId="0" fontId="69" fillId="0" borderId="13" xfId="0" applyFont="1" applyBorder="1" applyAlignment="1">
      <alignment horizontal="center" vertical="center" wrapText="1"/>
    </xf>
    <xf numFmtId="0" fontId="16" fillId="37" borderId="11" xfId="0" applyFont="1" applyFill="1" applyBorder="1" applyAlignment="1">
      <alignment horizontal="center" vertical="center" wrapText="1"/>
    </xf>
    <xf numFmtId="0" fontId="70" fillId="0" borderId="11" xfId="0" applyFont="1" applyBorder="1" applyAlignment="1">
      <alignment horizontal="left" vertical="center" wrapText="1"/>
    </xf>
    <xf numFmtId="0" fontId="70" fillId="0" borderId="11" xfId="0" applyFont="1" applyBorder="1" applyAlignment="1">
      <alignment horizontal="center" vertical="center"/>
    </xf>
    <xf numFmtId="0" fontId="69" fillId="0" borderId="0" xfId="0" applyFont="1" applyBorder="1" applyAlignment="1">
      <alignment horizontal="center" vertical="center" wrapText="1"/>
    </xf>
    <xf numFmtId="0" fontId="69" fillId="0" borderId="0" xfId="0" applyFont="1" applyBorder="1" applyAlignment="1">
      <alignment horizontal="left" vertical="center" wrapText="1"/>
    </xf>
    <xf numFmtId="170" fontId="70" fillId="0" borderId="11" xfId="0" applyNumberFormat="1" applyFont="1" applyBorder="1" applyAlignment="1">
      <alignment vertical="center"/>
    </xf>
    <xf numFmtId="0" fontId="70" fillId="0" borderId="11" xfId="0" applyFont="1" applyBorder="1" applyAlignment="1">
      <alignment horizontal="center" vertical="center" wrapText="1"/>
    </xf>
    <xf numFmtId="0" fontId="68" fillId="0" borderId="0" xfId="58" applyFont="1" applyBorder="1" applyAlignment="1">
      <alignment horizontal="center" vertical="center" wrapText="1"/>
      <protection/>
    </xf>
    <xf numFmtId="0" fontId="68" fillId="0" borderId="0" xfId="58" applyFont="1" applyBorder="1" applyAlignment="1">
      <alignment horizontal="left" vertical="center" wrapText="1"/>
      <protection/>
    </xf>
    <xf numFmtId="0" fontId="70" fillId="0" borderId="13" xfId="0" applyFont="1" applyBorder="1" applyAlignment="1">
      <alignment horizontal="center" vertical="center" wrapText="1"/>
    </xf>
    <xf numFmtId="170" fontId="70" fillId="0" borderId="13" xfId="0" applyNumberFormat="1" applyFont="1" applyBorder="1" applyAlignment="1">
      <alignment vertical="center"/>
    </xf>
    <xf numFmtId="0" fontId="11" fillId="10" borderId="10" xfId="0" applyFont="1" applyFill="1" applyBorder="1" applyAlignment="1">
      <alignment horizontal="center" vertical="center" wrapText="1"/>
    </xf>
    <xf numFmtId="0" fontId="68" fillId="0" borderId="10" xfId="58" applyFont="1" applyBorder="1" applyAlignment="1">
      <alignment horizontal="left" vertical="center" wrapText="1"/>
      <protection/>
    </xf>
    <xf numFmtId="0" fontId="69" fillId="0" borderId="24" xfId="0" applyFont="1" applyBorder="1" applyAlignment="1">
      <alignment horizontal="left" vertical="center" wrapText="1"/>
    </xf>
    <xf numFmtId="0" fontId="18" fillId="0" borderId="10" xfId="58" applyFont="1" applyFill="1" applyBorder="1" applyAlignment="1">
      <alignment horizontal="left" vertical="center"/>
      <protection/>
    </xf>
    <xf numFmtId="0" fontId="67" fillId="10" borderId="11" xfId="0" applyFont="1" applyFill="1" applyBorder="1" applyAlignment="1">
      <alignment horizontal="center" vertical="center" wrapText="1"/>
    </xf>
    <xf numFmtId="0" fontId="65" fillId="0" borderId="13" xfId="0" applyFont="1" applyBorder="1" applyAlignment="1">
      <alignment vertical="center"/>
    </xf>
    <xf numFmtId="0" fontId="62" fillId="0" borderId="25" xfId="0" applyFont="1" applyBorder="1" applyAlignment="1">
      <alignment vertical="top"/>
    </xf>
    <xf numFmtId="0" fontId="65" fillId="0" borderId="0" xfId="0" applyFont="1" applyBorder="1" applyAlignment="1">
      <alignment vertical="center"/>
    </xf>
    <xf numFmtId="0" fontId="0" fillId="0" borderId="0" xfId="0" applyBorder="1" applyAlignment="1">
      <alignment vertical="center"/>
    </xf>
    <xf numFmtId="0" fontId="68" fillId="0" borderId="13" xfId="58" applyFont="1" applyFill="1" applyBorder="1" applyAlignment="1">
      <alignment horizontal="center" vertical="center" wrapText="1"/>
      <protection/>
    </xf>
    <xf numFmtId="0" fontId="68" fillId="0" borderId="10" xfId="58" applyFont="1" applyFill="1" applyBorder="1" applyAlignment="1">
      <alignment horizontal="left" vertical="center" wrapText="1"/>
      <protection/>
    </xf>
    <xf numFmtId="0" fontId="65" fillId="0" borderId="13" xfId="0" applyFont="1" applyBorder="1" applyAlignment="1">
      <alignment horizontal="center" vertical="center" wrapText="1"/>
    </xf>
    <xf numFmtId="0" fontId="62" fillId="0" borderId="0" xfId="0" applyFont="1" applyAlignment="1">
      <alignment vertical="center"/>
    </xf>
    <xf numFmtId="0" fontId="62" fillId="0" borderId="0" xfId="0" applyFont="1" applyBorder="1" applyAlignment="1">
      <alignment vertical="center"/>
    </xf>
    <xf numFmtId="0" fontId="62" fillId="0" borderId="0" xfId="0" applyFont="1" applyAlignment="1">
      <alignment horizontal="center" vertical="center"/>
    </xf>
    <xf numFmtId="0" fontId="19" fillId="35" borderId="13" xfId="0" applyFont="1" applyFill="1" applyBorder="1" applyAlignment="1">
      <alignment horizontal="center" vertical="center" wrapText="1"/>
    </xf>
    <xf numFmtId="0" fontId="69" fillId="0" borderId="10" xfId="0" applyFont="1" applyBorder="1" applyAlignment="1">
      <alignment horizontal="left" vertical="center" wrapText="1"/>
    </xf>
    <xf numFmtId="0" fontId="68" fillId="0" borderId="13" xfId="0" applyFont="1" applyBorder="1" applyAlignment="1">
      <alignment vertical="center"/>
    </xf>
    <xf numFmtId="0" fontId="68" fillId="0" borderId="11" xfId="0" applyFont="1" applyBorder="1" applyAlignment="1">
      <alignment horizontal="center" vertical="center"/>
    </xf>
    <xf numFmtId="0" fontId="68" fillId="0" borderId="13" xfId="0" applyFont="1" applyBorder="1" applyAlignment="1">
      <alignment horizontal="center" vertical="center"/>
    </xf>
    <xf numFmtId="170" fontId="68" fillId="0" borderId="13" xfId="44" applyFont="1" applyBorder="1" applyAlignment="1">
      <alignment vertical="center"/>
    </xf>
    <xf numFmtId="0" fontId="68" fillId="0" borderId="13" xfId="0" applyFont="1" applyBorder="1" applyAlignment="1">
      <alignment horizontal="center" vertical="center" wrapText="1"/>
    </xf>
    <xf numFmtId="0" fontId="19" fillId="0" borderId="13" xfId="0" applyFont="1" applyFill="1" applyBorder="1" applyAlignment="1">
      <alignment horizontal="center" vertical="center" wrapText="1"/>
    </xf>
    <xf numFmtId="0" fontId="68" fillId="0" borderId="11" xfId="0" applyFont="1" applyFill="1" applyBorder="1" applyAlignment="1">
      <alignment horizontal="center" vertical="center"/>
    </xf>
    <xf numFmtId="0" fontId="68" fillId="0" borderId="13" xfId="0" applyFont="1" applyFill="1" applyBorder="1" applyAlignment="1">
      <alignment horizontal="center" vertical="center"/>
    </xf>
    <xf numFmtId="16" fontId="68" fillId="0" borderId="13" xfId="0" applyNumberFormat="1" applyFont="1" applyFill="1" applyBorder="1" applyAlignment="1">
      <alignment horizontal="center" vertical="center"/>
    </xf>
    <xf numFmtId="170" fontId="68" fillId="0" borderId="13" xfId="44" applyFont="1" applyFill="1" applyBorder="1" applyAlignment="1">
      <alignment vertical="center"/>
    </xf>
    <xf numFmtId="0" fontId="68" fillId="0" borderId="13" xfId="0" applyFont="1" applyFill="1" applyBorder="1" applyAlignment="1">
      <alignment horizontal="center" vertical="center" wrapText="1"/>
    </xf>
    <xf numFmtId="16" fontId="68" fillId="0" borderId="13" xfId="0" applyNumberFormat="1" applyFont="1" applyBorder="1" applyAlignment="1">
      <alignment horizontal="center" vertical="center"/>
    </xf>
    <xf numFmtId="0" fontId="19" fillId="37" borderId="11" xfId="0" applyFont="1" applyFill="1" applyBorder="1" applyAlignment="1">
      <alignment horizontal="center" vertical="center" wrapText="1"/>
    </xf>
    <xf numFmtId="0" fontId="69" fillId="0" borderId="11" xfId="0" applyFont="1" applyBorder="1" applyAlignment="1">
      <alignment horizontal="center" vertical="center"/>
    </xf>
    <xf numFmtId="16" fontId="69" fillId="0" borderId="11" xfId="0" applyNumberFormat="1" applyFont="1" applyBorder="1" applyAlignment="1">
      <alignment horizontal="center" vertical="center"/>
    </xf>
    <xf numFmtId="0" fontId="69" fillId="0" borderId="13" xfId="0" applyFont="1" applyBorder="1" applyAlignment="1">
      <alignment horizontal="left" vertical="center" wrapText="1"/>
    </xf>
    <xf numFmtId="0" fontId="19" fillId="35" borderId="0" xfId="0" applyFont="1" applyFill="1" applyBorder="1" applyAlignment="1">
      <alignment horizontal="center" vertical="center" wrapText="1"/>
    </xf>
    <xf numFmtId="0" fontId="68" fillId="0" borderId="0" xfId="0" applyFont="1" applyBorder="1" applyAlignment="1">
      <alignment horizontal="center" vertical="center"/>
    </xf>
    <xf numFmtId="170" fontId="68" fillId="0" borderId="0" xfId="44" applyFont="1" applyBorder="1" applyAlignment="1">
      <alignment vertical="center"/>
    </xf>
    <xf numFmtId="0" fontId="68" fillId="0" borderId="0" xfId="0" applyFont="1" applyBorder="1" applyAlignment="1">
      <alignment horizontal="center" vertical="center" wrapText="1"/>
    </xf>
    <xf numFmtId="0" fontId="62" fillId="0" borderId="13" xfId="0" applyFont="1" applyBorder="1" applyAlignment="1">
      <alignment vertical="center"/>
    </xf>
    <xf numFmtId="170" fontId="69" fillId="0" borderId="11" xfId="0" applyNumberFormat="1" applyFont="1" applyBorder="1" applyAlignment="1">
      <alignment vertical="center"/>
    </xf>
    <xf numFmtId="0" fontId="69" fillId="0" borderId="11" xfId="0" applyFont="1" applyBorder="1" applyAlignment="1">
      <alignment horizontal="center" vertical="center" wrapText="1"/>
    </xf>
    <xf numFmtId="0" fontId="69" fillId="0" borderId="13" xfId="0" applyFont="1" applyBorder="1" applyAlignment="1">
      <alignment horizontal="center" vertical="center"/>
    </xf>
    <xf numFmtId="0" fontId="19" fillId="37" borderId="0" xfId="0" applyFont="1" applyFill="1" applyBorder="1" applyAlignment="1">
      <alignment horizontal="center" vertical="center" wrapText="1"/>
    </xf>
    <xf numFmtId="0" fontId="69" fillId="0" borderId="0" xfId="0" applyFont="1" applyBorder="1" applyAlignment="1">
      <alignment horizontal="center" vertical="center"/>
    </xf>
    <xf numFmtId="16" fontId="69" fillId="0" borderId="0" xfId="0" applyNumberFormat="1" applyFont="1" applyBorder="1" applyAlignment="1">
      <alignment horizontal="center" vertical="center"/>
    </xf>
    <xf numFmtId="0" fontId="62" fillId="33" borderId="26"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69" fillId="0" borderId="11" xfId="0" applyFont="1" applyBorder="1" applyAlignment="1">
      <alignment horizontal="left" vertical="center" wrapText="1"/>
    </xf>
    <xf numFmtId="0" fontId="62" fillId="0" borderId="13"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13" xfId="0" applyFont="1" applyBorder="1" applyAlignment="1">
      <alignment horizontal="center" vertical="center" wrapText="1"/>
    </xf>
    <xf numFmtId="174" fontId="62" fillId="0" borderId="28" xfId="0" applyNumberFormat="1" applyFont="1" applyBorder="1" applyAlignment="1">
      <alignment horizontal="center" vertical="center" wrapText="1"/>
    </xf>
    <xf numFmtId="0" fontId="62" fillId="0" borderId="28" xfId="0" applyFont="1" applyBorder="1" applyAlignment="1">
      <alignment horizontal="center" vertical="center" wrapText="1"/>
    </xf>
    <xf numFmtId="0" fontId="62" fillId="0" borderId="29" xfId="0" applyFont="1" applyBorder="1" applyAlignment="1">
      <alignment horizontal="center" vertical="center" wrapText="1"/>
    </xf>
    <xf numFmtId="0" fontId="68" fillId="33" borderId="13" xfId="0" applyFont="1" applyFill="1" applyBorder="1" applyAlignment="1">
      <alignment horizontal="center" vertical="center"/>
    </xf>
    <xf numFmtId="0" fontId="68" fillId="33" borderId="10" xfId="0" applyFont="1" applyFill="1" applyBorder="1" applyAlignment="1">
      <alignment vertical="center"/>
    </xf>
    <xf numFmtId="0" fontId="68" fillId="0" borderId="13" xfId="0" applyFont="1" applyBorder="1" applyAlignment="1">
      <alignment vertical="center" wrapText="1"/>
    </xf>
    <xf numFmtId="0" fontId="68" fillId="0" borderId="13" xfId="58" applyFont="1" applyBorder="1" applyAlignment="1">
      <alignment horizontal="left" vertical="center" wrapText="1"/>
      <protection/>
    </xf>
    <xf numFmtId="170" fontId="71" fillId="36" borderId="30" xfId="0" applyNumberFormat="1" applyFont="1" applyFill="1" applyBorder="1" applyAlignment="1">
      <alignment vertical="center"/>
    </xf>
    <xf numFmtId="0" fontId="69" fillId="0" borderId="13" xfId="0" applyFont="1" applyBorder="1" applyAlignment="1">
      <alignment vertical="center" wrapText="1"/>
    </xf>
    <xf numFmtId="16" fontId="68" fillId="0" borderId="13" xfId="0" applyNumberFormat="1" applyFont="1" applyBorder="1" applyAlignment="1">
      <alignment horizontal="center" vertical="center" wrapText="1"/>
    </xf>
    <xf numFmtId="170" fontId="71" fillId="36" borderId="31" xfId="44" applyFont="1" applyFill="1" applyBorder="1" applyAlignment="1">
      <alignment horizontal="right" vertical="center" wrapText="1"/>
    </xf>
    <xf numFmtId="170" fontId="71" fillId="36" borderId="32" xfId="44" applyFont="1" applyFill="1" applyBorder="1" applyAlignment="1">
      <alignment horizontal="right" vertical="center" wrapText="1"/>
    </xf>
    <xf numFmtId="170" fontId="71" fillId="36" borderId="33" xfId="44" applyFont="1" applyFill="1" applyBorder="1" applyAlignment="1">
      <alignment horizontal="right" vertical="center" wrapText="1"/>
    </xf>
    <xf numFmtId="0" fontId="67" fillId="33" borderId="12" xfId="0" applyFont="1" applyFill="1" applyBorder="1" applyAlignment="1">
      <alignment horizontal="center" vertical="center"/>
    </xf>
    <xf numFmtId="0" fontId="67" fillId="33" borderId="28" xfId="0" applyFont="1" applyFill="1" applyBorder="1" applyAlignment="1">
      <alignment horizontal="center" vertical="center"/>
    </xf>
    <xf numFmtId="0" fontId="65"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67" fillId="36" borderId="24" xfId="0" applyFont="1" applyFill="1" applyBorder="1" applyAlignment="1">
      <alignment horizontal="center" vertical="center" wrapText="1"/>
    </xf>
    <xf numFmtId="0" fontId="67" fillId="36" borderId="11" xfId="0" applyFont="1" applyFill="1" applyBorder="1" applyAlignment="1">
      <alignment horizontal="center"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65" fillId="0" borderId="35" xfId="0" applyFont="1" applyBorder="1" applyAlignment="1">
      <alignment horizontal="left" vertical="center" wrapText="1"/>
    </xf>
    <xf numFmtId="0" fontId="72" fillId="36" borderId="13" xfId="0" applyFont="1" applyFill="1" applyBorder="1" applyAlignment="1">
      <alignment horizontal="center" vertical="center" wrapText="1"/>
    </xf>
    <xf numFmtId="0" fontId="66" fillId="38" borderId="13" xfId="0" applyFont="1" applyFill="1" applyBorder="1" applyAlignment="1">
      <alignment horizontal="center" vertical="center" wrapText="1"/>
    </xf>
    <xf numFmtId="0" fontId="66" fillId="38" borderId="10" xfId="0" applyFont="1" applyFill="1" applyBorder="1" applyAlignment="1">
      <alignment horizontal="center" vertical="center" wrapText="1"/>
    </xf>
    <xf numFmtId="0" fontId="62" fillId="0" borderId="0" xfId="0" applyFont="1" applyAlignment="1">
      <alignment horizontal="center"/>
    </xf>
    <xf numFmtId="0" fontId="6" fillId="0" borderId="10" xfId="0" applyFont="1" applyBorder="1" applyAlignment="1">
      <alignment horizontal="center" vertical="center" wrapText="1"/>
    </xf>
    <xf numFmtId="0" fontId="6" fillId="0" borderId="24"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11" xfId="0" applyFont="1" applyBorder="1" applyAlignment="1">
      <alignment horizontal="center" vertical="center" wrapText="1"/>
    </xf>
    <xf numFmtId="0" fontId="62" fillId="0" borderId="36" xfId="0" applyFont="1" applyBorder="1" applyAlignment="1">
      <alignment horizontal="center" wrapText="1"/>
    </xf>
    <xf numFmtId="0" fontId="62" fillId="0" borderId="37" xfId="0" applyFont="1" applyBorder="1" applyAlignment="1">
      <alignment horizontal="center" wrapText="1"/>
    </xf>
    <xf numFmtId="170" fontId="62" fillId="33" borderId="10" xfId="0" applyNumberFormat="1" applyFont="1" applyFill="1" applyBorder="1" applyAlignment="1">
      <alignment horizontal="center" wrapText="1"/>
    </xf>
    <xf numFmtId="170" fontId="62" fillId="33" borderId="24" xfId="0" applyNumberFormat="1" applyFont="1" applyFill="1" applyBorder="1" applyAlignment="1">
      <alignment horizontal="center" wrapText="1"/>
    </xf>
    <xf numFmtId="170" fontId="62" fillId="33" borderId="11" xfId="0" applyNumberFormat="1" applyFont="1" applyFill="1" applyBorder="1" applyAlignment="1">
      <alignment horizontal="center" wrapText="1"/>
    </xf>
    <xf numFmtId="170" fontId="66" fillId="36" borderId="38" xfId="44" applyFont="1" applyFill="1" applyBorder="1" applyAlignment="1">
      <alignment horizontal="right" vertical="center" wrapText="1"/>
    </xf>
    <xf numFmtId="170" fontId="66" fillId="36" borderId="39" xfId="44" applyFont="1" applyFill="1" applyBorder="1" applyAlignment="1">
      <alignment horizontal="right" vertical="center" wrapText="1"/>
    </xf>
    <xf numFmtId="170" fontId="66" fillId="36" borderId="40" xfId="44" applyFont="1" applyFill="1" applyBorder="1" applyAlignment="1">
      <alignment horizontal="right" vertical="center" wrapText="1"/>
    </xf>
    <xf numFmtId="0" fontId="60" fillId="0" borderId="0" xfId="0" applyFont="1" applyAlignment="1">
      <alignment horizontal="center"/>
    </xf>
    <xf numFmtId="0" fontId="0" fillId="0" borderId="0" xfId="0" applyAlignment="1">
      <alignment horizontal="center"/>
    </xf>
    <xf numFmtId="0" fontId="60" fillId="0" borderId="14"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0" xfId="0" applyFont="1" applyAlignment="1">
      <alignment horizontal="center" vertical="center" wrapText="1"/>
    </xf>
    <xf numFmtId="0" fontId="0" fillId="0" borderId="14"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65" fillId="0" borderId="13" xfId="0" applyFont="1" applyBorder="1" applyAlignment="1">
      <alignment horizontal="center" vertical="center" wrapText="1"/>
    </xf>
    <xf numFmtId="170" fontId="73" fillId="0" borderId="13" xfId="44" applyFont="1" applyBorder="1" applyAlignment="1">
      <alignmen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3"/>
  <sheetViews>
    <sheetView tabSelected="1" zoomScale="93" zoomScaleNormal="93" zoomScalePageLayoutView="0" workbookViewId="0" topLeftCell="A123">
      <selection activeCell="D154" sqref="D154"/>
    </sheetView>
  </sheetViews>
  <sheetFormatPr defaultColWidth="8.875" defaultRowHeight="15.75"/>
  <cols>
    <col min="1" max="1" width="23.375" style="69" customWidth="1"/>
    <col min="2" max="2" width="8.875" style="57" customWidth="1"/>
    <col min="3" max="3" width="10.375" style="57" customWidth="1"/>
    <col min="4" max="4" width="34.00390625" style="57" customWidth="1"/>
    <col min="5" max="5" width="29.125" style="90" customWidth="1"/>
    <col min="6" max="8" width="8.875" style="59" customWidth="1"/>
    <col min="9" max="9" width="10.125" style="57" customWidth="1"/>
    <col min="10" max="10" width="8.875" style="57" customWidth="1"/>
    <col min="11" max="12" width="10.625" style="57" customWidth="1"/>
    <col min="13" max="13" width="11.875" style="57" customWidth="1"/>
    <col min="14" max="14" width="14.625" style="57" customWidth="1"/>
    <col min="15" max="19" width="8.875" style="57" customWidth="1"/>
    <col min="20" max="20" width="36.375" style="58" customWidth="1"/>
    <col min="21" max="16384" width="8.875" style="57" customWidth="1"/>
  </cols>
  <sheetData>
    <row r="1" spans="1:20" ht="15.75">
      <c r="A1" s="29"/>
      <c r="B1" s="147" t="s">
        <v>0</v>
      </c>
      <c r="C1" s="147"/>
      <c r="D1" s="147"/>
      <c r="E1" s="147"/>
      <c r="F1" s="147"/>
      <c r="G1" s="147"/>
      <c r="H1" s="147"/>
      <c r="I1" s="147"/>
      <c r="J1" s="147"/>
      <c r="K1" s="147"/>
      <c r="L1" s="147"/>
      <c r="M1" s="147"/>
      <c r="N1" s="147"/>
      <c r="O1" s="30"/>
      <c r="P1" s="30"/>
      <c r="Q1" s="30"/>
      <c r="R1" s="30"/>
      <c r="S1" s="29"/>
      <c r="T1" s="16"/>
    </row>
    <row r="2" spans="1:20" ht="15.75">
      <c r="A2" s="29"/>
      <c r="B2" s="148" t="s">
        <v>183</v>
      </c>
      <c r="C2" s="149"/>
      <c r="D2" s="150"/>
      <c r="E2" s="150"/>
      <c r="F2" s="150"/>
      <c r="G2" s="150"/>
      <c r="H2" s="150"/>
      <c r="I2" s="150"/>
      <c r="J2" s="150"/>
      <c r="K2" s="150"/>
      <c r="L2" s="150"/>
      <c r="M2" s="150"/>
      <c r="N2" s="150"/>
      <c r="O2" s="150"/>
      <c r="P2" s="150"/>
      <c r="Q2" s="150"/>
      <c r="R2" s="151"/>
      <c r="S2" s="29"/>
      <c r="T2" s="16"/>
    </row>
    <row r="3" spans="1:20" ht="94.5" customHeight="1">
      <c r="A3" s="29"/>
      <c r="B3" s="152" t="s">
        <v>31</v>
      </c>
      <c r="C3" s="153"/>
      <c r="D3" s="154"/>
      <c r="E3" s="154"/>
      <c r="F3" s="154"/>
      <c r="G3" s="154"/>
      <c r="H3" s="154"/>
      <c r="I3" s="154"/>
      <c r="J3" s="154"/>
      <c r="K3" s="154"/>
      <c r="L3" s="154"/>
      <c r="M3" s="154"/>
      <c r="N3" s="154"/>
      <c r="O3" s="154"/>
      <c r="P3" s="154"/>
      <c r="Q3" s="154"/>
      <c r="R3" s="154"/>
      <c r="S3" s="29"/>
      <c r="T3" s="16"/>
    </row>
    <row r="4" spans="1:20" ht="22.5">
      <c r="A4" s="155"/>
      <c r="B4" s="155"/>
      <c r="C4" s="155"/>
      <c r="D4" s="155"/>
      <c r="E4" s="155"/>
      <c r="F4" s="155"/>
      <c r="G4" s="155"/>
      <c r="H4" s="155"/>
      <c r="I4" s="155"/>
      <c r="J4" s="155"/>
      <c r="K4" s="155"/>
      <c r="L4" s="155"/>
      <c r="M4" s="155"/>
      <c r="N4" s="155"/>
      <c r="O4" s="156" t="s">
        <v>13</v>
      </c>
      <c r="P4" s="156"/>
      <c r="Q4" s="156"/>
      <c r="R4" s="156"/>
      <c r="S4" s="157"/>
      <c r="T4" s="145" t="s">
        <v>22</v>
      </c>
    </row>
    <row r="5" spans="1:20" ht="142.5">
      <c r="A5" s="52" t="s">
        <v>25</v>
      </c>
      <c r="B5" s="53" t="s">
        <v>33</v>
      </c>
      <c r="C5" s="53" t="s">
        <v>34</v>
      </c>
      <c r="D5" s="82" t="s">
        <v>30</v>
      </c>
      <c r="E5" s="54" t="s">
        <v>37</v>
      </c>
      <c r="F5" s="86" t="s">
        <v>6</v>
      </c>
      <c r="G5" s="52" t="s">
        <v>5</v>
      </c>
      <c r="H5" s="52" t="s">
        <v>7</v>
      </c>
      <c r="I5" s="52" t="s">
        <v>1</v>
      </c>
      <c r="J5" s="52" t="s">
        <v>26</v>
      </c>
      <c r="K5" s="55" t="s">
        <v>17</v>
      </c>
      <c r="L5" s="52" t="s">
        <v>35</v>
      </c>
      <c r="M5" s="52" t="s">
        <v>18</v>
      </c>
      <c r="N5" s="52" t="s">
        <v>3</v>
      </c>
      <c r="O5" s="46" t="s">
        <v>10</v>
      </c>
      <c r="P5" s="46" t="s">
        <v>11</v>
      </c>
      <c r="Q5" s="46" t="s">
        <v>20</v>
      </c>
      <c r="R5" s="46" t="s">
        <v>12</v>
      </c>
      <c r="S5" s="63" t="s">
        <v>21</v>
      </c>
      <c r="T5" s="146"/>
    </row>
    <row r="6" spans="1:20" ht="15" customHeight="1">
      <c r="A6" s="94"/>
      <c r="B6" s="94"/>
      <c r="C6" s="94"/>
      <c r="D6" s="94"/>
      <c r="E6" s="95"/>
      <c r="F6" s="96"/>
      <c r="G6" s="96"/>
      <c r="H6" s="96"/>
      <c r="I6" s="94"/>
      <c r="J6" s="94"/>
      <c r="K6" s="94"/>
      <c r="L6" s="94"/>
      <c r="M6" s="94"/>
      <c r="N6" s="94"/>
      <c r="O6" s="135"/>
      <c r="P6" s="135"/>
      <c r="Q6" s="135"/>
      <c r="R6" s="135"/>
      <c r="S6" s="136"/>
      <c r="T6" s="137"/>
    </row>
    <row r="7" spans="1:20" ht="15" customHeight="1">
      <c r="A7" s="68" t="s">
        <v>170</v>
      </c>
      <c r="B7" s="97" t="s">
        <v>38</v>
      </c>
      <c r="C7" s="97" t="s">
        <v>173</v>
      </c>
      <c r="D7" s="114" t="s">
        <v>176</v>
      </c>
      <c r="E7" s="99" t="s">
        <v>169</v>
      </c>
      <c r="F7" s="100" t="s">
        <v>40</v>
      </c>
      <c r="G7" s="101" t="s">
        <v>41</v>
      </c>
      <c r="H7" s="101">
        <v>1</v>
      </c>
      <c r="I7" s="102">
        <v>8000</v>
      </c>
      <c r="J7" s="103">
        <v>1</v>
      </c>
      <c r="K7" s="102">
        <f>(I7*J7)</f>
        <v>8000</v>
      </c>
      <c r="L7" s="102">
        <v>0</v>
      </c>
      <c r="M7" s="102">
        <v>0</v>
      </c>
      <c r="N7" s="102">
        <f>K7+L7+M7</f>
        <v>8000</v>
      </c>
      <c r="O7" s="135"/>
      <c r="P7" s="135"/>
      <c r="Q7" s="135"/>
      <c r="R7" s="135"/>
      <c r="S7" s="136"/>
      <c r="T7" s="137" t="s">
        <v>171</v>
      </c>
    </row>
    <row r="8" spans="1:20" ht="15" customHeight="1">
      <c r="A8" s="68" t="s">
        <v>170</v>
      </c>
      <c r="B8" s="111" t="s">
        <v>38</v>
      </c>
      <c r="C8" s="97" t="s">
        <v>173</v>
      </c>
      <c r="D8" s="128" t="s">
        <v>177</v>
      </c>
      <c r="E8" s="99" t="s">
        <v>169</v>
      </c>
      <c r="F8" s="112" t="s">
        <v>40</v>
      </c>
      <c r="G8" s="112" t="s">
        <v>41</v>
      </c>
      <c r="H8" s="112">
        <v>1</v>
      </c>
      <c r="I8" s="120">
        <v>1400</v>
      </c>
      <c r="J8" s="121">
        <v>1</v>
      </c>
      <c r="K8" s="120">
        <v>1400</v>
      </c>
      <c r="L8" s="120">
        <v>0</v>
      </c>
      <c r="M8" s="120" t="s">
        <v>172</v>
      </c>
      <c r="N8" s="120">
        <v>1610</v>
      </c>
      <c r="O8" s="135"/>
      <c r="P8" s="135"/>
      <c r="Q8" s="135"/>
      <c r="R8" s="135"/>
      <c r="S8" s="136"/>
      <c r="T8" s="137" t="s">
        <v>181</v>
      </c>
    </row>
    <row r="9" spans="1:20" ht="15" customHeight="1">
      <c r="A9" s="68" t="s">
        <v>170</v>
      </c>
      <c r="B9" s="97" t="s">
        <v>38</v>
      </c>
      <c r="C9" s="97" t="s">
        <v>173</v>
      </c>
      <c r="D9" s="114" t="s">
        <v>178</v>
      </c>
      <c r="E9" s="99" t="s">
        <v>169</v>
      </c>
      <c r="F9" s="100" t="s">
        <v>40</v>
      </c>
      <c r="G9" s="101" t="s">
        <v>41</v>
      </c>
      <c r="H9" s="101">
        <v>1</v>
      </c>
      <c r="I9" s="102">
        <v>1700</v>
      </c>
      <c r="J9" s="103">
        <v>1</v>
      </c>
      <c r="K9" s="102">
        <f aca="true" t="shared" si="0" ref="K9:K18">(I9*J9)</f>
        <v>1700</v>
      </c>
      <c r="L9" s="102">
        <v>0</v>
      </c>
      <c r="M9" s="102">
        <v>0</v>
      </c>
      <c r="N9" s="102">
        <f aca="true" t="shared" si="1" ref="N9:N18">K9+L9+M9</f>
        <v>1700</v>
      </c>
      <c r="O9" s="135"/>
      <c r="P9" s="135"/>
      <c r="Q9" s="135"/>
      <c r="R9" s="135"/>
      <c r="S9" s="136"/>
      <c r="T9" s="137" t="s">
        <v>181</v>
      </c>
    </row>
    <row r="10" spans="1:20" ht="15" customHeight="1">
      <c r="A10" s="68" t="s">
        <v>170</v>
      </c>
      <c r="B10" s="97" t="s">
        <v>38</v>
      </c>
      <c r="C10" s="97" t="s">
        <v>173</v>
      </c>
      <c r="D10" s="114" t="s">
        <v>179</v>
      </c>
      <c r="E10" s="99" t="s">
        <v>169</v>
      </c>
      <c r="F10" s="100" t="s">
        <v>40</v>
      </c>
      <c r="G10" s="101" t="s">
        <v>41</v>
      </c>
      <c r="H10" s="101">
        <v>1</v>
      </c>
      <c r="I10" s="102">
        <v>15000</v>
      </c>
      <c r="J10" s="103">
        <v>1</v>
      </c>
      <c r="K10" s="102">
        <f t="shared" si="0"/>
        <v>15000</v>
      </c>
      <c r="L10" s="102">
        <v>0</v>
      </c>
      <c r="M10" s="102">
        <v>0</v>
      </c>
      <c r="N10" s="102">
        <f t="shared" si="1"/>
        <v>15000</v>
      </c>
      <c r="O10" s="135"/>
      <c r="P10" s="135"/>
      <c r="Q10" s="135"/>
      <c r="R10" s="135"/>
      <c r="S10" s="136"/>
      <c r="T10" s="137" t="s">
        <v>174</v>
      </c>
    </row>
    <row r="11" spans="1:20" ht="15" customHeight="1">
      <c r="A11" s="68" t="s">
        <v>170</v>
      </c>
      <c r="B11" s="97" t="s">
        <v>38</v>
      </c>
      <c r="C11" s="97" t="s">
        <v>173</v>
      </c>
      <c r="D11" s="114" t="s">
        <v>180</v>
      </c>
      <c r="E11" s="99" t="s">
        <v>169</v>
      </c>
      <c r="F11" s="100" t="s">
        <v>40</v>
      </c>
      <c r="G11" s="101" t="s">
        <v>41</v>
      </c>
      <c r="H11" s="101">
        <v>1</v>
      </c>
      <c r="I11" s="102">
        <v>3500</v>
      </c>
      <c r="J11" s="103">
        <v>1</v>
      </c>
      <c r="K11" s="102">
        <f t="shared" si="0"/>
        <v>3500</v>
      </c>
      <c r="L11" s="102">
        <v>0</v>
      </c>
      <c r="M11" s="102">
        <v>0</v>
      </c>
      <c r="N11" s="102">
        <f t="shared" si="1"/>
        <v>3500</v>
      </c>
      <c r="O11" s="135"/>
      <c r="P11" s="135"/>
      <c r="Q11" s="135"/>
      <c r="R11" s="135"/>
      <c r="S11" s="136"/>
      <c r="T11" s="137" t="s">
        <v>175</v>
      </c>
    </row>
    <row r="12" spans="1:20" ht="15" customHeight="1">
      <c r="A12" s="68" t="s">
        <v>170</v>
      </c>
      <c r="B12" s="97" t="s">
        <v>38</v>
      </c>
      <c r="C12" s="97" t="s">
        <v>173</v>
      </c>
      <c r="D12" s="114" t="s">
        <v>220</v>
      </c>
      <c r="E12" s="99" t="s">
        <v>169</v>
      </c>
      <c r="F12" s="100" t="s">
        <v>40</v>
      </c>
      <c r="G12" s="101" t="s">
        <v>41</v>
      </c>
      <c r="H12" s="101">
        <v>1</v>
      </c>
      <c r="I12" s="102">
        <v>2000</v>
      </c>
      <c r="J12" s="103">
        <v>1</v>
      </c>
      <c r="K12" s="102">
        <f t="shared" si="0"/>
        <v>2000</v>
      </c>
      <c r="L12" s="102">
        <v>0</v>
      </c>
      <c r="M12" s="102">
        <v>0</v>
      </c>
      <c r="N12" s="102">
        <f t="shared" si="1"/>
        <v>2000</v>
      </c>
      <c r="O12" s="135"/>
      <c r="P12" s="135"/>
      <c r="Q12" s="135"/>
      <c r="R12" s="135"/>
      <c r="S12" s="136"/>
      <c r="T12" s="137" t="s">
        <v>221</v>
      </c>
    </row>
    <row r="13" spans="1:20" ht="15" customHeight="1">
      <c r="A13" s="68" t="s">
        <v>170</v>
      </c>
      <c r="B13" s="97" t="s">
        <v>38</v>
      </c>
      <c r="C13" s="97" t="s">
        <v>45</v>
      </c>
      <c r="D13" s="114" t="s">
        <v>184</v>
      </c>
      <c r="E13" s="99" t="s">
        <v>169</v>
      </c>
      <c r="F13" s="100" t="s">
        <v>40</v>
      </c>
      <c r="G13" s="101" t="s">
        <v>41</v>
      </c>
      <c r="H13" s="101">
        <v>1</v>
      </c>
      <c r="I13" s="102">
        <v>400</v>
      </c>
      <c r="J13" s="103">
        <v>2</v>
      </c>
      <c r="K13" s="102">
        <f t="shared" si="0"/>
        <v>800</v>
      </c>
      <c r="L13" s="102">
        <v>130</v>
      </c>
      <c r="M13" s="102">
        <v>0</v>
      </c>
      <c r="N13" s="102">
        <f t="shared" si="1"/>
        <v>930</v>
      </c>
      <c r="O13" s="135"/>
      <c r="P13" s="135"/>
      <c r="Q13" s="135"/>
      <c r="R13" s="135"/>
      <c r="S13" s="136"/>
      <c r="T13" s="137"/>
    </row>
    <row r="14" spans="1:20" ht="15" customHeight="1">
      <c r="A14" s="68" t="s">
        <v>170</v>
      </c>
      <c r="B14" s="97" t="s">
        <v>164</v>
      </c>
      <c r="C14" s="97" t="s">
        <v>45</v>
      </c>
      <c r="D14" s="114" t="s">
        <v>182</v>
      </c>
      <c r="E14" s="99" t="s">
        <v>169</v>
      </c>
      <c r="F14" s="100" t="s">
        <v>40</v>
      </c>
      <c r="G14" s="101" t="s">
        <v>41</v>
      </c>
      <c r="H14" s="101">
        <v>1</v>
      </c>
      <c r="I14" s="102">
        <v>1500</v>
      </c>
      <c r="J14" s="103">
        <v>1</v>
      </c>
      <c r="K14" s="102">
        <f t="shared" si="0"/>
        <v>1500</v>
      </c>
      <c r="L14" s="102">
        <v>130</v>
      </c>
      <c r="M14" s="102">
        <v>0</v>
      </c>
      <c r="N14" s="102">
        <f t="shared" si="1"/>
        <v>1630</v>
      </c>
      <c r="O14" s="135"/>
      <c r="P14" s="135"/>
      <c r="Q14" s="135"/>
      <c r="R14" s="135"/>
      <c r="S14" s="136"/>
      <c r="T14" s="137" t="s">
        <v>185</v>
      </c>
    </row>
    <row r="15" spans="1:20" ht="15" customHeight="1">
      <c r="A15" s="68" t="s">
        <v>170</v>
      </c>
      <c r="B15" s="97" t="s">
        <v>164</v>
      </c>
      <c r="C15" s="97" t="s">
        <v>45</v>
      </c>
      <c r="D15" s="114" t="s">
        <v>223</v>
      </c>
      <c r="E15" s="99" t="s">
        <v>169</v>
      </c>
      <c r="F15" s="100" t="s">
        <v>40</v>
      </c>
      <c r="G15" s="101" t="s">
        <v>41</v>
      </c>
      <c r="H15" s="101">
        <v>1</v>
      </c>
      <c r="I15" s="102">
        <v>5500</v>
      </c>
      <c r="J15" s="103">
        <v>1</v>
      </c>
      <c r="K15" s="102">
        <f t="shared" si="0"/>
        <v>5500</v>
      </c>
      <c r="L15" s="102">
        <v>130</v>
      </c>
      <c r="M15" s="102">
        <v>0</v>
      </c>
      <c r="N15" s="102">
        <f t="shared" si="1"/>
        <v>5630</v>
      </c>
      <c r="O15" s="135"/>
      <c r="P15" s="135"/>
      <c r="Q15" s="135"/>
      <c r="R15" s="135"/>
      <c r="S15" s="136"/>
      <c r="T15" s="137" t="s">
        <v>190</v>
      </c>
    </row>
    <row r="16" spans="1:20" ht="15" customHeight="1">
      <c r="A16" s="68" t="s">
        <v>170</v>
      </c>
      <c r="B16" s="97" t="s">
        <v>38</v>
      </c>
      <c r="C16" s="97" t="s">
        <v>45</v>
      </c>
      <c r="D16" s="83" t="s">
        <v>219</v>
      </c>
      <c r="E16" s="99" t="s">
        <v>169</v>
      </c>
      <c r="F16" s="100" t="s">
        <v>40</v>
      </c>
      <c r="G16" s="101" t="s">
        <v>43</v>
      </c>
      <c r="H16" s="101">
        <v>5</v>
      </c>
      <c r="I16" s="102">
        <v>3000</v>
      </c>
      <c r="J16" s="103">
        <v>1</v>
      </c>
      <c r="K16" s="102">
        <f t="shared" si="0"/>
        <v>3000</v>
      </c>
      <c r="L16" s="102">
        <f>(J16*I16)*0.15</f>
        <v>450</v>
      </c>
      <c r="M16" s="102">
        <v>100</v>
      </c>
      <c r="N16" s="102">
        <f t="shared" si="1"/>
        <v>3550</v>
      </c>
      <c r="O16" s="135"/>
      <c r="P16" s="135"/>
      <c r="Q16" s="135"/>
      <c r="R16" s="135"/>
      <c r="S16" s="136"/>
      <c r="T16" s="137" t="s">
        <v>222</v>
      </c>
    </row>
    <row r="17" spans="1:20" ht="15" customHeight="1">
      <c r="A17" s="68" t="s">
        <v>170</v>
      </c>
      <c r="B17" s="97" t="s">
        <v>38</v>
      </c>
      <c r="C17" s="97" t="s">
        <v>45</v>
      </c>
      <c r="D17" s="98" t="s">
        <v>42</v>
      </c>
      <c r="E17" s="99" t="s">
        <v>169</v>
      </c>
      <c r="F17" s="100" t="s">
        <v>40</v>
      </c>
      <c r="G17" s="101" t="s">
        <v>41</v>
      </c>
      <c r="H17" s="101">
        <v>15</v>
      </c>
      <c r="I17" s="102">
        <v>15000</v>
      </c>
      <c r="J17" s="103">
        <v>1</v>
      </c>
      <c r="K17" s="102">
        <f t="shared" si="0"/>
        <v>15000</v>
      </c>
      <c r="L17" s="102">
        <f>(J17*I17)*0.15</f>
        <v>2250</v>
      </c>
      <c r="M17" s="102">
        <v>2500</v>
      </c>
      <c r="N17" s="102">
        <f t="shared" si="1"/>
        <v>19750</v>
      </c>
      <c r="O17" s="135"/>
      <c r="P17" s="135"/>
      <c r="Q17" s="135"/>
      <c r="R17" s="135"/>
      <c r="S17" s="136"/>
      <c r="T17" s="137"/>
    </row>
    <row r="18" spans="1:20" ht="15.75">
      <c r="A18" s="68" t="s">
        <v>170</v>
      </c>
      <c r="B18" s="97" t="s">
        <v>38</v>
      </c>
      <c r="C18" s="97" t="s">
        <v>45</v>
      </c>
      <c r="D18" s="98" t="s">
        <v>145</v>
      </c>
      <c r="E18" s="99" t="s">
        <v>169</v>
      </c>
      <c r="F18" s="100" t="s">
        <v>40</v>
      </c>
      <c r="G18" s="101" t="s">
        <v>41</v>
      </c>
      <c r="H18" s="101">
        <v>15</v>
      </c>
      <c r="I18" s="102">
        <v>8000</v>
      </c>
      <c r="J18" s="103">
        <v>1</v>
      </c>
      <c r="K18" s="102">
        <f t="shared" si="0"/>
        <v>8000</v>
      </c>
      <c r="L18" s="102">
        <f>(J18*I18)*0.15</f>
        <v>1200</v>
      </c>
      <c r="M18" s="102">
        <v>1800</v>
      </c>
      <c r="N18" s="102">
        <f t="shared" si="1"/>
        <v>11000</v>
      </c>
      <c r="O18" s="135"/>
      <c r="P18" s="135"/>
      <c r="Q18" s="135"/>
      <c r="R18" s="135"/>
      <c r="S18" s="136"/>
      <c r="T18" s="137"/>
    </row>
    <row r="19" spans="1:20" ht="15.75">
      <c r="A19" s="68"/>
      <c r="B19" s="97"/>
      <c r="C19" s="97"/>
      <c r="D19" s="98"/>
      <c r="E19" s="99"/>
      <c r="F19" s="100"/>
      <c r="G19" s="101"/>
      <c r="H19" s="101"/>
      <c r="I19" s="102"/>
      <c r="J19" s="103"/>
      <c r="K19" s="102"/>
      <c r="L19" s="102"/>
      <c r="M19" s="102"/>
      <c r="N19" s="102"/>
      <c r="O19" s="135"/>
      <c r="P19" s="135"/>
      <c r="Q19" s="135"/>
      <c r="R19" s="135"/>
      <c r="S19" s="136"/>
      <c r="T19" s="137"/>
    </row>
    <row r="20" spans="1:20" ht="15.75">
      <c r="A20" s="68" t="s">
        <v>44</v>
      </c>
      <c r="B20" s="97" t="s">
        <v>38</v>
      </c>
      <c r="C20" s="97" t="s">
        <v>45</v>
      </c>
      <c r="D20" s="85" t="s">
        <v>51</v>
      </c>
      <c r="E20" s="99" t="s">
        <v>169</v>
      </c>
      <c r="F20" s="100" t="s">
        <v>40</v>
      </c>
      <c r="G20" s="101" t="s">
        <v>41</v>
      </c>
      <c r="H20" s="101">
        <v>8</v>
      </c>
      <c r="I20" s="102">
        <v>3500</v>
      </c>
      <c r="J20" s="103">
        <v>2</v>
      </c>
      <c r="K20" s="102">
        <f aca="true" t="shared" si="2" ref="K20:K27">(I20*J20)</f>
        <v>7000</v>
      </c>
      <c r="L20" s="102">
        <f aca="true" t="shared" si="3" ref="L20:L27">(J20*I20)*0.15</f>
        <v>1050</v>
      </c>
      <c r="M20" s="102">
        <v>500</v>
      </c>
      <c r="N20" s="102">
        <f aca="true" t="shared" si="4" ref="N20:N27">K20+L20+M20</f>
        <v>8550</v>
      </c>
      <c r="O20" s="135"/>
      <c r="P20" s="135"/>
      <c r="Q20" s="135"/>
      <c r="R20" s="135"/>
      <c r="S20" s="136"/>
      <c r="T20" s="137"/>
    </row>
    <row r="21" spans="1:20" ht="15.75">
      <c r="A21" s="68" t="s">
        <v>44</v>
      </c>
      <c r="B21" s="97" t="s">
        <v>38</v>
      </c>
      <c r="C21" s="97" t="s">
        <v>39</v>
      </c>
      <c r="D21" s="83" t="s">
        <v>52</v>
      </c>
      <c r="E21" s="99" t="s">
        <v>169</v>
      </c>
      <c r="F21" s="100" t="s">
        <v>40</v>
      </c>
      <c r="G21" s="101" t="s">
        <v>41</v>
      </c>
      <c r="H21" s="101">
        <v>5</v>
      </c>
      <c r="I21" s="102">
        <v>2000</v>
      </c>
      <c r="J21" s="103">
        <v>2</v>
      </c>
      <c r="K21" s="102">
        <f t="shared" si="2"/>
        <v>4000</v>
      </c>
      <c r="L21" s="102">
        <f t="shared" si="3"/>
        <v>600</v>
      </c>
      <c r="M21" s="102">
        <v>500</v>
      </c>
      <c r="N21" s="102">
        <f t="shared" si="4"/>
        <v>5100</v>
      </c>
      <c r="O21" s="135"/>
      <c r="P21" s="135"/>
      <c r="Q21" s="135"/>
      <c r="R21" s="135"/>
      <c r="S21" s="136"/>
      <c r="T21" s="137"/>
    </row>
    <row r="22" spans="1:20" ht="15.75">
      <c r="A22" s="68" t="s">
        <v>44</v>
      </c>
      <c r="B22" s="97" t="s">
        <v>38</v>
      </c>
      <c r="C22" s="97" t="s">
        <v>39</v>
      </c>
      <c r="D22" s="83" t="s">
        <v>57</v>
      </c>
      <c r="E22" s="99" t="s">
        <v>169</v>
      </c>
      <c r="F22" s="100" t="s">
        <v>40</v>
      </c>
      <c r="G22" s="101" t="s">
        <v>43</v>
      </c>
      <c r="H22" s="110" t="s">
        <v>56</v>
      </c>
      <c r="I22" s="102">
        <v>1800</v>
      </c>
      <c r="J22" s="103">
        <v>4</v>
      </c>
      <c r="K22" s="102">
        <f t="shared" si="2"/>
        <v>7200</v>
      </c>
      <c r="L22" s="102">
        <f t="shared" si="3"/>
        <v>1080</v>
      </c>
      <c r="M22" s="102">
        <v>1000</v>
      </c>
      <c r="N22" s="102">
        <f t="shared" si="4"/>
        <v>9280</v>
      </c>
      <c r="O22" s="135"/>
      <c r="P22" s="135"/>
      <c r="Q22" s="135"/>
      <c r="R22" s="135"/>
      <c r="S22" s="136"/>
      <c r="T22" s="137"/>
    </row>
    <row r="23" spans="1:20" ht="15.75">
      <c r="A23" s="70" t="s">
        <v>44</v>
      </c>
      <c r="B23" s="111" t="s">
        <v>38</v>
      </c>
      <c r="C23" s="111" t="s">
        <v>39</v>
      </c>
      <c r="D23" s="84" t="s">
        <v>116</v>
      </c>
      <c r="E23" s="99" t="s">
        <v>169</v>
      </c>
      <c r="F23" s="112" t="s">
        <v>40</v>
      </c>
      <c r="G23" s="112" t="s">
        <v>43</v>
      </c>
      <c r="H23" s="113" t="s">
        <v>56</v>
      </c>
      <c r="I23" s="102">
        <v>250</v>
      </c>
      <c r="J23" s="103">
        <v>4</v>
      </c>
      <c r="K23" s="102">
        <f t="shared" si="2"/>
        <v>1000</v>
      </c>
      <c r="L23" s="102">
        <f t="shared" si="3"/>
        <v>150</v>
      </c>
      <c r="M23" s="102">
        <v>250</v>
      </c>
      <c r="N23" s="102">
        <f t="shared" si="4"/>
        <v>1400</v>
      </c>
      <c r="O23" s="135"/>
      <c r="P23" s="135"/>
      <c r="Q23" s="135"/>
      <c r="R23" s="135"/>
      <c r="S23" s="136"/>
      <c r="T23" s="137"/>
    </row>
    <row r="24" spans="1:20" ht="15.75">
      <c r="A24" s="68" t="s">
        <v>44</v>
      </c>
      <c r="B24" s="97" t="s">
        <v>164</v>
      </c>
      <c r="C24" s="97" t="s">
        <v>45</v>
      </c>
      <c r="D24" s="85" t="s">
        <v>146</v>
      </c>
      <c r="E24" s="99" t="s">
        <v>169</v>
      </c>
      <c r="F24" s="100" t="s">
        <v>40</v>
      </c>
      <c r="G24" s="101" t="s">
        <v>43</v>
      </c>
      <c r="H24" s="101">
        <v>10</v>
      </c>
      <c r="I24" s="102">
        <v>10000</v>
      </c>
      <c r="J24" s="103">
        <v>1</v>
      </c>
      <c r="K24" s="102">
        <f t="shared" si="2"/>
        <v>10000</v>
      </c>
      <c r="L24" s="102">
        <f t="shared" si="3"/>
        <v>1500</v>
      </c>
      <c r="M24" s="102">
        <v>2000</v>
      </c>
      <c r="N24" s="102">
        <f t="shared" si="4"/>
        <v>13500</v>
      </c>
      <c r="O24" s="135"/>
      <c r="P24" s="135"/>
      <c r="Q24" s="135"/>
      <c r="R24" s="135"/>
      <c r="S24" s="136"/>
      <c r="T24" s="137"/>
    </row>
    <row r="25" spans="1:20" ht="15.75">
      <c r="A25" s="68" t="s">
        <v>44</v>
      </c>
      <c r="B25" s="97" t="s">
        <v>164</v>
      </c>
      <c r="C25" s="97" t="s">
        <v>39</v>
      </c>
      <c r="D25" s="83" t="s">
        <v>53</v>
      </c>
      <c r="E25" s="99" t="s">
        <v>169</v>
      </c>
      <c r="F25" s="100" t="s">
        <v>40</v>
      </c>
      <c r="G25" s="101" t="s">
        <v>41</v>
      </c>
      <c r="H25" s="101">
        <v>6</v>
      </c>
      <c r="I25" s="102">
        <v>3000</v>
      </c>
      <c r="J25" s="103">
        <v>3</v>
      </c>
      <c r="K25" s="102">
        <f t="shared" si="2"/>
        <v>9000</v>
      </c>
      <c r="L25" s="102">
        <f t="shared" si="3"/>
        <v>1350</v>
      </c>
      <c r="M25" s="102">
        <v>250</v>
      </c>
      <c r="N25" s="102">
        <f t="shared" si="4"/>
        <v>10600</v>
      </c>
      <c r="O25" s="135"/>
      <c r="P25" s="135"/>
      <c r="Q25" s="135"/>
      <c r="R25" s="135"/>
      <c r="S25" s="136"/>
      <c r="T25" s="137"/>
    </row>
    <row r="26" spans="1:20" ht="15.75">
      <c r="A26" s="91" t="s">
        <v>44</v>
      </c>
      <c r="B26" s="97" t="s">
        <v>164</v>
      </c>
      <c r="C26" s="104" t="s">
        <v>39</v>
      </c>
      <c r="D26" s="92" t="s">
        <v>54</v>
      </c>
      <c r="E26" s="99" t="s">
        <v>169</v>
      </c>
      <c r="F26" s="105" t="s">
        <v>40</v>
      </c>
      <c r="G26" s="106" t="s">
        <v>41</v>
      </c>
      <c r="H26" s="107" t="s">
        <v>56</v>
      </c>
      <c r="I26" s="108">
        <v>525</v>
      </c>
      <c r="J26" s="109">
        <v>1</v>
      </c>
      <c r="K26" s="108">
        <f t="shared" si="2"/>
        <v>525</v>
      </c>
      <c r="L26" s="108">
        <f t="shared" si="3"/>
        <v>78.75</v>
      </c>
      <c r="M26" s="108">
        <v>50</v>
      </c>
      <c r="N26" s="108">
        <f t="shared" si="4"/>
        <v>653.75</v>
      </c>
      <c r="O26" s="135"/>
      <c r="P26" s="135"/>
      <c r="Q26" s="135"/>
      <c r="R26" s="135"/>
      <c r="S26" s="136"/>
      <c r="T26" s="137"/>
    </row>
    <row r="27" spans="1:20" ht="15.75">
      <c r="A27" s="91" t="s">
        <v>44</v>
      </c>
      <c r="B27" s="97" t="s">
        <v>164</v>
      </c>
      <c r="C27" s="104" t="s">
        <v>39</v>
      </c>
      <c r="D27" s="92" t="s">
        <v>55</v>
      </c>
      <c r="E27" s="99" t="s">
        <v>169</v>
      </c>
      <c r="F27" s="105" t="s">
        <v>40</v>
      </c>
      <c r="G27" s="106" t="s">
        <v>41</v>
      </c>
      <c r="H27" s="107" t="s">
        <v>56</v>
      </c>
      <c r="I27" s="108">
        <v>500</v>
      </c>
      <c r="J27" s="109">
        <v>1</v>
      </c>
      <c r="K27" s="108">
        <f t="shared" si="2"/>
        <v>500</v>
      </c>
      <c r="L27" s="108">
        <f t="shared" si="3"/>
        <v>75</v>
      </c>
      <c r="M27" s="108">
        <v>50</v>
      </c>
      <c r="N27" s="108">
        <f t="shared" si="4"/>
        <v>625</v>
      </c>
      <c r="O27" s="135"/>
      <c r="P27" s="135"/>
      <c r="Q27" s="135"/>
      <c r="R27" s="135"/>
      <c r="S27" s="136"/>
      <c r="T27" s="137"/>
    </row>
    <row r="28" spans="1:20" ht="15.75">
      <c r="A28" s="70"/>
      <c r="B28" s="111"/>
      <c r="C28" s="111"/>
      <c r="D28" s="84"/>
      <c r="E28" s="114"/>
      <c r="F28" s="112"/>
      <c r="G28" s="112"/>
      <c r="H28" s="113"/>
      <c r="I28" s="102"/>
      <c r="J28" s="103"/>
      <c r="K28" s="102"/>
      <c r="L28" s="102"/>
      <c r="M28" s="102"/>
      <c r="N28" s="102"/>
      <c r="O28" s="135"/>
      <c r="P28" s="135"/>
      <c r="Q28" s="135"/>
      <c r="R28" s="135"/>
      <c r="S28" s="136"/>
      <c r="T28" s="137"/>
    </row>
    <row r="29" spans="1:20" ht="15.75">
      <c r="A29" s="70" t="s">
        <v>92</v>
      </c>
      <c r="B29" s="111" t="s">
        <v>38</v>
      </c>
      <c r="C29" s="111" t="s">
        <v>39</v>
      </c>
      <c r="D29" s="83" t="s">
        <v>147</v>
      </c>
      <c r="E29" s="99" t="s">
        <v>169</v>
      </c>
      <c r="F29" s="100" t="s">
        <v>40</v>
      </c>
      <c r="G29" s="101" t="s">
        <v>41</v>
      </c>
      <c r="H29" s="101">
        <v>1</v>
      </c>
      <c r="I29" s="102">
        <v>30</v>
      </c>
      <c r="J29" s="103">
        <v>50</v>
      </c>
      <c r="K29" s="102">
        <f>(I29*J29)</f>
        <v>1500</v>
      </c>
      <c r="L29" s="102">
        <f>(J29*I29)*0.15</f>
        <v>225</v>
      </c>
      <c r="M29" s="102">
        <v>50</v>
      </c>
      <c r="N29" s="102">
        <f>K29+L29+M29</f>
        <v>1775</v>
      </c>
      <c r="O29" s="135"/>
      <c r="P29" s="135"/>
      <c r="Q29" s="135"/>
      <c r="R29" s="135"/>
      <c r="S29" s="136"/>
      <c r="T29" s="137"/>
    </row>
    <row r="30" spans="1:20" ht="15.75">
      <c r="A30" s="68"/>
      <c r="B30" s="97"/>
      <c r="C30" s="97"/>
      <c r="D30" s="98"/>
      <c r="E30" s="114"/>
      <c r="F30" s="100"/>
      <c r="G30" s="101"/>
      <c r="H30" s="101"/>
      <c r="I30" s="102"/>
      <c r="J30" s="103"/>
      <c r="K30" s="102"/>
      <c r="L30" s="102"/>
      <c r="M30" s="102"/>
      <c r="N30" s="102"/>
      <c r="O30" s="135"/>
      <c r="P30" s="135"/>
      <c r="Q30" s="135"/>
      <c r="R30" s="135"/>
      <c r="S30" s="136"/>
      <c r="T30" s="137"/>
    </row>
    <row r="31" spans="1:20" ht="15.75">
      <c r="A31" s="70" t="s">
        <v>97</v>
      </c>
      <c r="B31" s="111" t="s">
        <v>38</v>
      </c>
      <c r="C31" s="111" t="s">
        <v>39</v>
      </c>
      <c r="D31" s="84" t="s">
        <v>165</v>
      </c>
      <c r="E31" s="99" t="s">
        <v>169</v>
      </c>
      <c r="F31" s="100" t="s">
        <v>40</v>
      </c>
      <c r="G31" s="101" t="s">
        <v>41</v>
      </c>
      <c r="H31" s="101" t="s">
        <v>73</v>
      </c>
      <c r="I31" s="102">
        <v>200</v>
      </c>
      <c r="J31" s="103">
        <v>50</v>
      </c>
      <c r="K31" s="102">
        <f>(I31*J31)</f>
        <v>10000</v>
      </c>
      <c r="L31" s="102">
        <f>(J31*I31)*0.15</f>
        <v>1500</v>
      </c>
      <c r="M31" s="102">
        <v>200</v>
      </c>
      <c r="N31" s="102">
        <f>K31+L31+M31</f>
        <v>11700</v>
      </c>
      <c r="O31" s="135"/>
      <c r="P31" s="135"/>
      <c r="Q31" s="135"/>
      <c r="R31" s="135"/>
      <c r="S31" s="136"/>
      <c r="T31" s="137" t="s">
        <v>212</v>
      </c>
    </row>
    <row r="32" spans="1:20" ht="15.75">
      <c r="A32" s="70" t="s">
        <v>97</v>
      </c>
      <c r="B32" s="111" t="s">
        <v>38</v>
      </c>
      <c r="C32" s="111" t="s">
        <v>39</v>
      </c>
      <c r="D32" s="84" t="s">
        <v>98</v>
      </c>
      <c r="E32" s="99" t="s">
        <v>169</v>
      </c>
      <c r="F32" s="100" t="s">
        <v>40</v>
      </c>
      <c r="G32" s="101" t="s">
        <v>41</v>
      </c>
      <c r="H32" s="101">
        <v>1</v>
      </c>
      <c r="I32" s="102">
        <v>320</v>
      </c>
      <c r="J32" s="103">
        <v>4</v>
      </c>
      <c r="K32" s="102">
        <f>(I32*J32)</f>
        <v>1280</v>
      </c>
      <c r="L32" s="102">
        <f>(J32*I32)*0.15</f>
        <v>192</v>
      </c>
      <c r="M32" s="102">
        <v>50</v>
      </c>
      <c r="N32" s="102">
        <f>K32+L32+M32</f>
        <v>1522</v>
      </c>
      <c r="O32" s="135"/>
      <c r="P32" s="135"/>
      <c r="Q32" s="135"/>
      <c r="R32" s="135"/>
      <c r="S32" s="136"/>
      <c r="T32" s="137" t="s">
        <v>4</v>
      </c>
    </row>
    <row r="33" spans="1:20" ht="15.75">
      <c r="A33" s="70" t="s">
        <v>97</v>
      </c>
      <c r="B33" s="111" t="s">
        <v>38</v>
      </c>
      <c r="C33" s="111" t="s">
        <v>39</v>
      </c>
      <c r="D33" s="84" t="s">
        <v>99</v>
      </c>
      <c r="E33" s="99" t="s">
        <v>169</v>
      </c>
      <c r="F33" s="100" t="s">
        <v>40</v>
      </c>
      <c r="G33" s="101" t="s">
        <v>41</v>
      </c>
      <c r="H33" s="101">
        <v>1</v>
      </c>
      <c r="I33" s="102">
        <v>350</v>
      </c>
      <c r="J33" s="103">
        <v>5</v>
      </c>
      <c r="K33" s="102">
        <f>(I33*J33)</f>
        <v>1750</v>
      </c>
      <c r="L33" s="102">
        <f>(J33*I33)*0.15</f>
        <v>262.5</v>
      </c>
      <c r="M33" s="102">
        <v>50</v>
      </c>
      <c r="N33" s="102">
        <f>K33+L33+M33</f>
        <v>2062.5</v>
      </c>
      <c r="O33" s="135"/>
      <c r="P33" s="135"/>
      <c r="Q33" s="135"/>
      <c r="R33" s="135"/>
      <c r="S33" s="136"/>
      <c r="T33" s="137"/>
    </row>
    <row r="34" spans="1:20" ht="15.75">
      <c r="A34" s="70" t="s">
        <v>97</v>
      </c>
      <c r="B34" s="97" t="s">
        <v>164</v>
      </c>
      <c r="C34" s="97" t="s">
        <v>45</v>
      </c>
      <c r="D34" s="83" t="s">
        <v>148</v>
      </c>
      <c r="E34" s="99" t="s">
        <v>169</v>
      </c>
      <c r="F34" s="100" t="s">
        <v>40</v>
      </c>
      <c r="G34" s="101" t="s">
        <v>43</v>
      </c>
      <c r="H34" s="101">
        <v>10</v>
      </c>
      <c r="I34" s="102">
        <v>10000</v>
      </c>
      <c r="J34" s="103">
        <v>1</v>
      </c>
      <c r="K34" s="102">
        <f>(I34*J34)</f>
        <v>10000</v>
      </c>
      <c r="L34" s="102">
        <f>(J34*I34)*0.15</f>
        <v>1500</v>
      </c>
      <c r="M34" s="102">
        <v>2000</v>
      </c>
      <c r="N34" s="102">
        <f>K34+L34+M34</f>
        <v>13500</v>
      </c>
      <c r="O34" s="135"/>
      <c r="P34" s="135"/>
      <c r="Q34" s="135"/>
      <c r="R34" s="135"/>
      <c r="S34" s="136"/>
      <c r="T34" s="137"/>
    </row>
    <row r="35" spans="1:20" ht="15.75">
      <c r="A35" s="78"/>
      <c r="B35" s="115"/>
      <c r="C35" s="115"/>
      <c r="D35" s="75"/>
      <c r="E35" s="114"/>
      <c r="F35" s="116"/>
      <c r="G35" s="116"/>
      <c r="H35" s="116"/>
      <c r="I35" s="117"/>
      <c r="J35" s="118"/>
      <c r="K35" s="117"/>
      <c r="L35" s="117"/>
      <c r="M35" s="117"/>
      <c r="N35" s="117"/>
      <c r="O35" s="135"/>
      <c r="P35" s="135"/>
      <c r="Q35" s="135"/>
      <c r="R35" s="135"/>
      <c r="S35" s="136"/>
      <c r="T35" s="137"/>
    </row>
    <row r="36" spans="1:20" ht="15.75">
      <c r="A36" s="70" t="s">
        <v>88</v>
      </c>
      <c r="B36" s="111" t="s">
        <v>38</v>
      </c>
      <c r="C36" s="111" t="s">
        <v>39</v>
      </c>
      <c r="D36" s="84" t="s">
        <v>149</v>
      </c>
      <c r="E36" s="99" t="s">
        <v>169</v>
      </c>
      <c r="F36" s="100" t="s">
        <v>40</v>
      </c>
      <c r="G36" s="101" t="s">
        <v>41</v>
      </c>
      <c r="H36" s="101">
        <v>1</v>
      </c>
      <c r="I36" s="102">
        <v>100</v>
      </c>
      <c r="J36" s="103">
        <v>24</v>
      </c>
      <c r="K36" s="102">
        <f aca="true" t="shared" si="5" ref="K36:K41">(I36*J36)</f>
        <v>2400</v>
      </c>
      <c r="L36" s="102">
        <f aca="true" t="shared" si="6" ref="L36:L41">(J36*I36)*0.15</f>
        <v>360</v>
      </c>
      <c r="M36" s="102">
        <v>100</v>
      </c>
      <c r="N36" s="102">
        <f aca="true" t="shared" si="7" ref="N36:N41">K36+L36+M36</f>
        <v>2860</v>
      </c>
      <c r="O36" s="135"/>
      <c r="P36" s="135"/>
      <c r="Q36" s="135"/>
      <c r="R36" s="135"/>
      <c r="S36" s="136"/>
      <c r="T36" s="137"/>
    </row>
    <row r="37" spans="1:20" ht="15.75">
      <c r="A37" s="70" t="s">
        <v>88</v>
      </c>
      <c r="B37" s="111" t="s">
        <v>38</v>
      </c>
      <c r="C37" s="111" t="s">
        <v>39</v>
      </c>
      <c r="D37" s="84" t="s">
        <v>150</v>
      </c>
      <c r="E37" s="99" t="s">
        <v>169</v>
      </c>
      <c r="F37" s="100" t="s">
        <v>40</v>
      </c>
      <c r="G37" s="101" t="s">
        <v>41</v>
      </c>
      <c r="H37" s="101">
        <v>1</v>
      </c>
      <c r="I37" s="102">
        <v>150</v>
      </c>
      <c r="J37" s="103">
        <v>20</v>
      </c>
      <c r="K37" s="102">
        <f t="shared" si="5"/>
        <v>3000</v>
      </c>
      <c r="L37" s="102">
        <f t="shared" si="6"/>
        <v>450</v>
      </c>
      <c r="M37" s="102">
        <v>100</v>
      </c>
      <c r="N37" s="102">
        <f t="shared" si="7"/>
        <v>3550</v>
      </c>
      <c r="O37" s="135"/>
      <c r="P37" s="135"/>
      <c r="Q37" s="135"/>
      <c r="R37" s="135"/>
      <c r="S37" s="136"/>
      <c r="T37" s="137" t="s">
        <v>212</v>
      </c>
    </row>
    <row r="38" spans="1:20" ht="15.75">
      <c r="A38" s="70" t="s">
        <v>88</v>
      </c>
      <c r="B38" s="111" t="s">
        <v>38</v>
      </c>
      <c r="C38" s="111" t="s">
        <v>39</v>
      </c>
      <c r="D38" s="84" t="s">
        <v>151</v>
      </c>
      <c r="E38" s="99" t="s">
        <v>169</v>
      </c>
      <c r="F38" s="100" t="s">
        <v>40</v>
      </c>
      <c r="G38" s="101" t="s">
        <v>41</v>
      </c>
      <c r="H38" s="101">
        <v>1</v>
      </c>
      <c r="I38" s="102">
        <v>150</v>
      </c>
      <c r="J38" s="103">
        <v>20</v>
      </c>
      <c r="K38" s="102">
        <f t="shared" si="5"/>
        <v>3000</v>
      </c>
      <c r="L38" s="102">
        <f t="shared" si="6"/>
        <v>450</v>
      </c>
      <c r="M38" s="102">
        <v>100</v>
      </c>
      <c r="N38" s="102">
        <f t="shared" si="7"/>
        <v>3550</v>
      </c>
      <c r="O38" s="135"/>
      <c r="P38" s="135"/>
      <c r="Q38" s="135"/>
      <c r="R38" s="135"/>
      <c r="S38" s="136"/>
      <c r="T38" s="137" t="s">
        <v>212</v>
      </c>
    </row>
    <row r="39" spans="1:20" ht="15.75">
      <c r="A39" s="70" t="s">
        <v>88</v>
      </c>
      <c r="B39" s="111" t="s">
        <v>38</v>
      </c>
      <c r="C39" s="111" t="s">
        <v>39</v>
      </c>
      <c r="D39" s="84" t="s">
        <v>89</v>
      </c>
      <c r="E39" s="99" t="s">
        <v>169</v>
      </c>
      <c r="F39" s="100" t="s">
        <v>40</v>
      </c>
      <c r="G39" s="101" t="s">
        <v>41</v>
      </c>
      <c r="H39" s="101">
        <v>1</v>
      </c>
      <c r="I39" s="102">
        <v>100</v>
      </c>
      <c r="J39" s="103">
        <v>24</v>
      </c>
      <c r="K39" s="102">
        <f t="shared" si="5"/>
        <v>2400</v>
      </c>
      <c r="L39" s="102">
        <f t="shared" si="6"/>
        <v>360</v>
      </c>
      <c r="M39" s="102">
        <v>100</v>
      </c>
      <c r="N39" s="102">
        <f t="shared" si="7"/>
        <v>2860</v>
      </c>
      <c r="O39" s="135"/>
      <c r="P39" s="135"/>
      <c r="Q39" s="135"/>
      <c r="R39" s="135"/>
      <c r="S39" s="136"/>
      <c r="T39" s="137"/>
    </row>
    <row r="40" spans="1:20" ht="15.75">
      <c r="A40" s="70" t="s">
        <v>88</v>
      </c>
      <c r="B40" s="111" t="s">
        <v>164</v>
      </c>
      <c r="C40" s="111" t="s">
        <v>39</v>
      </c>
      <c r="D40" s="84" t="s">
        <v>90</v>
      </c>
      <c r="E40" s="99" t="s">
        <v>169</v>
      </c>
      <c r="F40" s="100" t="s">
        <v>40</v>
      </c>
      <c r="G40" s="101" t="s">
        <v>41</v>
      </c>
      <c r="H40" s="101">
        <v>1</v>
      </c>
      <c r="I40" s="102">
        <v>100</v>
      </c>
      <c r="J40" s="103">
        <v>24</v>
      </c>
      <c r="K40" s="102">
        <f t="shared" si="5"/>
        <v>2400</v>
      </c>
      <c r="L40" s="102">
        <f t="shared" si="6"/>
        <v>360</v>
      </c>
      <c r="M40" s="102">
        <v>100</v>
      </c>
      <c r="N40" s="102">
        <f t="shared" si="7"/>
        <v>2860</v>
      </c>
      <c r="O40" s="135"/>
      <c r="P40" s="135"/>
      <c r="Q40" s="135"/>
      <c r="R40" s="135"/>
      <c r="S40" s="136"/>
      <c r="T40" s="137"/>
    </row>
    <row r="41" spans="1:20" ht="15.75">
      <c r="A41" s="70" t="s">
        <v>88</v>
      </c>
      <c r="B41" s="111" t="s">
        <v>164</v>
      </c>
      <c r="C41" s="111" t="s">
        <v>39</v>
      </c>
      <c r="D41" s="84" t="s">
        <v>152</v>
      </c>
      <c r="E41" s="99" t="s">
        <v>169</v>
      </c>
      <c r="F41" s="100" t="s">
        <v>40</v>
      </c>
      <c r="G41" s="101" t="s">
        <v>41</v>
      </c>
      <c r="H41" s="101">
        <v>1</v>
      </c>
      <c r="I41" s="102">
        <v>120</v>
      </c>
      <c r="J41" s="103">
        <v>24</v>
      </c>
      <c r="K41" s="102">
        <f t="shared" si="5"/>
        <v>2880</v>
      </c>
      <c r="L41" s="102">
        <f t="shared" si="6"/>
        <v>432</v>
      </c>
      <c r="M41" s="102">
        <v>100</v>
      </c>
      <c r="N41" s="102">
        <f t="shared" si="7"/>
        <v>3412</v>
      </c>
      <c r="O41" s="135"/>
      <c r="P41" s="135"/>
      <c r="Q41" s="135"/>
      <c r="R41" s="135"/>
      <c r="S41" s="136"/>
      <c r="T41" s="137"/>
    </row>
    <row r="42" spans="1:20" ht="15.75">
      <c r="A42" s="94"/>
      <c r="B42" s="94"/>
      <c r="C42" s="94"/>
      <c r="D42" s="94"/>
      <c r="E42" s="119"/>
      <c r="F42" s="96"/>
      <c r="G42" s="96"/>
      <c r="H42" s="96"/>
      <c r="I42" s="94"/>
      <c r="J42" s="94"/>
      <c r="K42" s="94"/>
      <c r="L42" s="94"/>
      <c r="M42" s="94"/>
      <c r="N42" s="94"/>
      <c r="O42" s="135"/>
      <c r="P42" s="135"/>
      <c r="Q42" s="135"/>
      <c r="R42" s="135"/>
      <c r="S42" s="136"/>
      <c r="T42" s="137"/>
    </row>
    <row r="43" spans="1:20" ht="15.75">
      <c r="A43" s="70" t="s">
        <v>91</v>
      </c>
      <c r="B43" s="111" t="s">
        <v>38</v>
      </c>
      <c r="C43" s="111" t="s">
        <v>39</v>
      </c>
      <c r="D43" s="84" t="s">
        <v>149</v>
      </c>
      <c r="E43" s="99" t="s">
        <v>169</v>
      </c>
      <c r="F43" s="100" t="s">
        <v>40</v>
      </c>
      <c r="G43" s="101" t="s">
        <v>41</v>
      </c>
      <c r="H43" s="101">
        <v>1</v>
      </c>
      <c r="I43" s="102">
        <v>100</v>
      </c>
      <c r="J43" s="103">
        <v>24</v>
      </c>
      <c r="K43" s="102">
        <f aca="true" t="shared" si="8" ref="K43:K48">(I43*J43)</f>
        <v>2400</v>
      </c>
      <c r="L43" s="102">
        <f aca="true" t="shared" si="9" ref="L43:L48">(J43*I43)*0.15</f>
        <v>360</v>
      </c>
      <c r="M43" s="102">
        <v>100</v>
      </c>
      <c r="N43" s="102">
        <f aca="true" t="shared" si="10" ref="N43:N48">K43+L43+M43</f>
        <v>2860</v>
      </c>
      <c r="O43" s="135"/>
      <c r="P43" s="135"/>
      <c r="Q43" s="135"/>
      <c r="R43" s="135"/>
      <c r="S43" s="136"/>
      <c r="T43" s="137"/>
    </row>
    <row r="44" spans="1:20" ht="15.75">
      <c r="A44" s="70" t="s">
        <v>91</v>
      </c>
      <c r="B44" s="111" t="s">
        <v>38</v>
      </c>
      <c r="C44" s="111" t="s">
        <v>39</v>
      </c>
      <c r="D44" s="84" t="s">
        <v>150</v>
      </c>
      <c r="E44" s="99" t="s">
        <v>169</v>
      </c>
      <c r="F44" s="100" t="s">
        <v>40</v>
      </c>
      <c r="G44" s="101" t="s">
        <v>41</v>
      </c>
      <c r="H44" s="101" t="s">
        <v>46</v>
      </c>
      <c r="I44" s="102">
        <v>150</v>
      </c>
      <c r="J44" s="103">
        <v>20</v>
      </c>
      <c r="K44" s="102">
        <f t="shared" si="8"/>
        <v>3000</v>
      </c>
      <c r="L44" s="102">
        <f t="shared" si="9"/>
        <v>450</v>
      </c>
      <c r="M44" s="102">
        <v>100</v>
      </c>
      <c r="N44" s="102">
        <f t="shared" si="10"/>
        <v>3550</v>
      </c>
      <c r="O44" s="135"/>
      <c r="P44" s="135"/>
      <c r="Q44" s="135"/>
      <c r="R44" s="135"/>
      <c r="S44" s="136"/>
      <c r="T44" s="137" t="s">
        <v>212</v>
      </c>
    </row>
    <row r="45" spans="1:20" ht="15.75">
      <c r="A45" s="70" t="s">
        <v>91</v>
      </c>
      <c r="B45" s="111" t="s">
        <v>38</v>
      </c>
      <c r="C45" s="111" t="s">
        <v>39</v>
      </c>
      <c r="D45" s="84" t="s">
        <v>153</v>
      </c>
      <c r="E45" s="99" t="s">
        <v>169</v>
      </c>
      <c r="F45" s="100" t="s">
        <v>40</v>
      </c>
      <c r="G45" s="101" t="s">
        <v>41</v>
      </c>
      <c r="H45" s="101" t="s">
        <v>46</v>
      </c>
      <c r="I45" s="102">
        <v>150</v>
      </c>
      <c r="J45" s="103">
        <v>20</v>
      </c>
      <c r="K45" s="102">
        <f t="shared" si="8"/>
        <v>3000</v>
      </c>
      <c r="L45" s="102">
        <f t="shared" si="9"/>
        <v>450</v>
      </c>
      <c r="M45" s="102">
        <v>100</v>
      </c>
      <c r="N45" s="102">
        <f t="shared" si="10"/>
        <v>3550</v>
      </c>
      <c r="O45" s="135"/>
      <c r="P45" s="135"/>
      <c r="Q45" s="135"/>
      <c r="R45" s="135"/>
      <c r="S45" s="136"/>
      <c r="T45" s="137" t="s">
        <v>212</v>
      </c>
    </row>
    <row r="46" spans="1:20" ht="15.75">
      <c r="A46" s="70" t="s">
        <v>91</v>
      </c>
      <c r="B46" s="111" t="s">
        <v>38</v>
      </c>
      <c r="C46" s="111" t="s">
        <v>39</v>
      </c>
      <c r="D46" s="84" t="s">
        <v>89</v>
      </c>
      <c r="E46" s="99" t="s">
        <v>169</v>
      </c>
      <c r="F46" s="100" t="s">
        <v>40</v>
      </c>
      <c r="G46" s="101" t="s">
        <v>41</v>
      </c>
      <c r="H46" s="101">
        <v>1</v>
      </c>
      <c r="I46" s="102">
        <v>100</v>
      </c>
      <c r="J46" s="103">
        <v>20</v>
      </c>
      <c r="K46" s="102">
        <f t="shared" si="8"/>
        <v>2000</v>
      </c>
      <c r="L46" s="102">
        <f t="shared" si="9"/>
        <v>300</v>
      </c>
      <c r="M46" s="102">
        <v>100</v>
      </c>
      <c r="N46" s="102">
        <f t="shared" si="10"/>
        <v>2400</v>
      </c>
      <c r="O46" s="135"/>
      <c r="P46" s="135"/>
      <c r="Q46" s="135"/>
      <c r="R46" s="135"/>
      <c r="S46" s="136"/>
      <c r="T46" s="137"/>
    </row>
    <row r="47" spans="1:20" ht="15.75">
      <c r="A47" s="70" t="s">
        <v>91</v>
      </c>
      <c r="B47" s="111" t="s">
        <v>164</v>
      </c>
      <c r="C47" s="111" t="s">
        <v>39</v>
      </c>
      <c r="D47" s="84" t="s">
        <v>90</v>
      </c>
      <c r="E47" s="99" t="s">
        <v>169</v>
      </c>
      <c r="F47" s="100" t="s">
        <v>40</v>
      </c>
      <c r="G47" s="101" t="s">
        <v>41</v>
      </c>
      <c r="H47" s="101">
        <v>1</v>
      </c>
      <c r="I47" s="102">
        <v>100</v>
      </c>
      <c r="J47" s="103">
        <v>24</v>
      </c>
      <c r="K47" s="102">
        <f t="shared" si="8"/>
        <v>2400</v>
      </c>
      <c r="L47" s="102">
        <f t="shared" si="9"/>
        <v>360</v>
      </c>
      <c r="M47" s="102">
        <v>100</v>
      </c>
      <c r="N47" s="102">
        <f t="shared" si="10"/>
        <v>2860</v>
      </c>
      <c r="O47" s="135"/>
      <c r="P47" s="135"/>
      <c r="Q47" s="135"/>
      <c r="R47" s="135"/>
      <c r="S47" s="136"/>
      <c r="T47" s="137"/>
    </row>
    <row r="48" spans="1:20" ht="15.75">
      <c r="A48" s="70" t="s">
        <v>91</v>
      </c>
      <c r="B48" s="111" t="s">
        <v>164</v>
      </c>
      <c r="C48" s="111" t="s">
        <v>39</v>
      </c>
      <c r="D48" s="84" t="s">
        <v>152</v>
      </c>
      <c r="E48" s="99" t="s">
        <v>169</v>
      </c>
      <c r="F48" s="100" t="s">
        <v>40</v>
      </c>
      <c r="G48" s="101" t="s">
        <v>41</v>
      </c>
      <c r="H48" s="101">
        <v>1</v>
      </c>
      <c r="I48" s="102">
        <v>120</v>
      </c>
      <c r="J48" s="103">
        <v>24</v>
      </c>
      <c r="K48" s="102">
        <f t="shared" si="8"/>
        <v>2880</v>
      </c>
      <c r="L48" s="102">
        <f t="shared" si="9"/>
        <v>432</v>
      </c>
      <c r="M48" s="102">
        <v>100</v>
      </c>
      <c r="N48" s="102">
        <f t="shared" si="10"/>
        <v>3412</v>
      </c>
      <c r="O48" s="135"/>
      <c r="P48" s="135"/>
      <c r="Q48" s="135"/>
      <c r="R48" s="135"/>
      <c r="S48" s="136"/>
      <c r="T48" s="137"/>
    </row>
    <row r="49" spans="1:20" ht="15.75">
      <c r="A49" s="94"/>
      <c r="B49" s="94"/>
      <c r="C49" s="94"/>
      <c r="D49" s="94"/>
      <c r="E49" s="119"/>
      <c r="F49" s="94"/>
      <c r="G49" s="94"/>
      <c r="H49" s="94"/>
      <c r="I49" s="94"/>
      <c r="J49" s="94"/>
      <c r="K49" s="94"/>
      <c r="L49" s="94"/>
      <c r="M49" s="94"/>
      <c r="N49" s="94"/>
      <c r="O49" s="135"/>
      <c r="P49" s="135"/>
      <c r="Q49" s="135"/>
      <c r="R49" s="135"/>
      <c r="S49" s="136"/>
      <c r="T49" s="137"/>
    </row>
    <row r="50" spans="1:20" ht="15.75">
      <c r="A50" s="68" t="s">
        <v>64</v>
      </c>
      <c r="B50" s="97" t="s">
        <v>38</v>
      </c>
      <c r="C50" s="97" t="s">
        <v>39</v>
      </c>
      <c r="D50" s="83" t="s">
        <v>201</v>
      </c>
      <c r="E50" s="99" t="s">
        <v>169</v>
      </c>
      <c r="F50" s="100" t="s">
        <v>40</v>
      </c>
      <c r="G50" s="101" t="s">
        <v>41</v>
      </c>
      <c r="H50" s="110" t="s">
        <v>46</v>
      </c>
      <c r="I50" s="102">
        <v>200</v>
      </c>
      <c r="J50" s="103">
        <v>20</v>
      </c>
      <c r="K50" s="102">
        <f>(I50*J50)</f>
        <v>4000</v>
      </c>
      <c r="L50" s="102">
        <f>(J50*I50)*0.15</f>
        <v>600</v>
      </c>
      <c r="M50" s="102">
        <v>200</v>
      </c>
      <c r="N50" s="102">
        <f>K50+L50+M50</f>
        <v>4800</v>
      </c>
      <c r="O50" s="135"/>
      <c r="P50" s="135"/>
      <c r="Q50" s="135"/>
      <c r="R50" s="135"/>
      <c r="S50" s="136"/>
      <c r="T50" s="137" t="s">
        <v>212</v>
      </c>
    </row>
    <row r="51" spans="1:20" ht="15.75">
      <c r="A51" s="68" t="s">
        <v>64</v>
      </c>
      <c r="B51" s="97" t="s">
        <v>38</v>
      </c>
      <c r="C51" s="97" t="s">
        <v>39</v>
      </c>
      <c r="D51" s="83" t="s">
        <v>202</v>
      </c>
      <c r="E51" s="99" t="s">
        <v>169</v>
      </c>
      <c r="F51" s="100" t="s">
        <v>40</v>
      </c>
      <c r="G51" s="101" t="s">
        <v>41</v>
      </c>
      <c r="H51" s="110" t="s">
        <v>46</v>
      </c>
      <c r="I51" s="102">
        <v>120</v>
      </c>
      <c r="J51" s="103">
        <v>24</v>
      </c>
      <c r="K51" s="102">
        <f>(I51*J51)</f>
        <v>2880</v>
      </c>
      <c r="L51" s="102">
        <f>(J51*I51)*0.15</f>
        <v>432</v>
      </c>
      <c r="M51" s="102">
        <v>200</v>
      </c>
      <c r="N51" s="102">
        <f>K51+L51+M51</f>
        <v>3512</v>
      </c>
      <c r="O51" s="135"/>
      <c r="P51" s="135"/>
      <c r="Q51" s="135"/>
      <c r="R51" s="135"/>
      <c r="S51" s="136"/>
      <c r="T51" s="137" t="s">
        <v>212</v>
      </c>
    </row>
    <row r="52" spans="1:20" ht="15.75">
      <c r="A52" s="78"/>
      <c r="B52" s="115"/>
      <c r="C52" s="115"/>
      <c r="D52" s="79"/>
      <c r="E52" s="114"/>
      <c r="F52" s="116"/>
      <c r="G52" s="116"/>
      <c r="H52" s="116"/>
      <c r="I52" s="117"/>
      <c r="J52" s="118"/>
      <c r="K52" s="117"/>
      <c r="L52" s="117"/>
      <c r="M52" s="117"/>
      <c r="N52" s="117"/>
      <c r="O52" s="135"/>
      <c r="P52" s="135"/>
      <c r="Q52" s="135"/>
      <c r="R52" s="135"/>
      <c r="S52" s="136"/>
      <c r="T52" s="137"/>
    </row>
    <row r="53" spans="1:20" ht="15.75">
      <c r="A53" s="68" t="s">
        <v>63</v>
      </c>
      <c r="B53" s="97" t="s">
        <v>38</v>
      </c>
      <c r="C53" s="97" t="s">
        <v>39</v>
      </c>
      <c r="D53" s="83" t="s">
        <v>201</v>
      </c>
      <c r="E53" s="99" t="s">
        <v>169</v>
      </c>
      <c r="F53" s="100" t="s">
        <v>40</v>
      </c>
      <c r="G53" s="101" t="s">
        <v>41</v>
      </c>
      <c r="H53" s="110" t="s">
        <v>46</v>
      </c>
      <c r="I53" s="102">
        <v>200</v>
      </c>
      <c r="J53" s="103">
        <v>20</v>
      </c>
      <c r="K53" s="102">
        <f>(I53*J53)</f>
        <v>4000</v>
      </c>
      <c r="L53" s="102">
        <f>(J53*I53)*0.15</f>
        <v>600</v>
      </c>
      <c r="M53" s="102">
        <v>200</v>
      </c>
      <c r="N53" s="102">
        <f>K53+L53+M53</f>
        <v>4800</v>
      </c>
      <c r="O53" s="135"/>
      <c r="P53" s="135"/>
      <c r="Q53" s="135"/>
      <c r="R53" s="135"/>
      <c r="S53" s="136"/>
      <c r="T53" s="137" t="s">
        <v>212</v>
      </c>
    </row>
    <row r="54" spans="1:20" ht="15.75">
      <c r="A54" s="68" t="s">
        <v>63</v>
      </c>
      <c r="B54" s="97" t="s">
        <v>38</v>
      </c>
      <c r="C54" s="97" t="s">
        <v>39</v>
      </c>
      <c r="D54" s="83" t="s">
        <v>202</v>
      </c>
      <c r="E54" s="99" t="s">
        <v>169</v>
      </c>
      <c r="F54" s="100" t="s">
        <v>40</v>
      </c>
      <c r="G54" s="101" t="s">
        <v>41</v>
      </c>
      <c r="H54" s="110" t="s">
        <v>46</v>
      </c>
      <c r="I54" s="102">
        <v>120</v>
      </c>
      <c r="J54" s="103">
        <v>24</v>
      </c>
      <c r="K54" s="102">
        <f>(I54*J54)</f>
        <v>2880</v>
      </c>
      <c r="L54" s="102">
        <f>(J54*I54)*0.15</f>
        <v>432</v>
      </c>
      <c r="M54" s="102">
        <v>200</v>
      </c>
      <c r="N54" s="102">
        <f>K54+L54+M54</f>
        <v>3512</v>
      </c>
      <c r="O54" s="135"/>
      <c r="P54" s="135"/>
      <c r="Q54" s="135"/>
      <c r="R54" s="135"/>
      <c r="S54" s="136"/>
      <c r="T54" s="137" t="s">
        <v>212</v>
      </c>
    </row>
    <row r="55" spans="1:20" ht="15.75">
      <c r="A55" s="78"/>
      <c r="B55" s="115"/>
      <c r="C55" s="115"/>
      <c r="D55" s="79"/>
      <c r="E55" s="114"/>
      <c r="F55" s="116"/>
      <c r="G55" s="116"/>
      <c r="H55" s="116"/>
      <c r="I55" s="117"/>
      <c r="J55" s="118"/>
      <c r="K55" s="117"/>
      <c r="L55" s="117"/>
      <c r="M55" s="117"/>
      <c r="N55" s="117"/>
      <c r="O55" s="135"/>
      <c r="P55" s="135"/>
      <c r="Q55" s="135"/>
      <c r="R55" s="135"/>
      <c r="S55" s="136"/>
      <c r="T55" s="137"/>
    </row>
    <row r="56" spans="1:20" ht="15.75">
      <c r="A56" s="70" t="s">
        <v>93</v>
      </c>
      <c r="B56" s="111" t="s">
        <v>38</v>
      </c>
      <c r="C56" s="111" t="s">
        <v>39</v>
      </c>
      <c r="D56" s="84" t="s">
        <v>94</v>
      </c>
      <c r="E56" s="99" t="s">
        <v>169</v>
      </c>
      <c r="F56" s="100" t="s">
        <v>40</v>
      </c>
      <c r="G56" s="101" t="s">
        <v>41</v>
      </c>
      <c r="H56" s="101" t="s">
        <v>73</v>
      </c>
      <c r="I56" s="102">
        <v>500</v>
      </c>
      <c r="J56" s="103">
        <v>50</v>
      </c>
      <c r="K56" s="102">
        <f aca="true" t="shared" si="11" ref="K56:K61">(I56*J56)</f>
        <v>25000</v>
      </c>
      <c r="L56" s="102">
        <f aca="true" t="shared" si="12" ref="L56:L61">(J56*I56)*0.15</f>
        <v>3750</v>
      </c>
      <c r="M56" s="102">
        <v>2000</v>
      </c>
      <c r="N56" s="102">
        <f aca="true" t="shared" si="13" ref="N56:N61">K56+L56+M56</f>
        <v>30750</v>
      </c>
      <c r="O56" s="135"/>
      <c r="P56" s="135"/>
      <c r="Q56" s="135"/>
      <c r="R56" s="135"/>
      <c r="S56" s="136"/>
      <c r="T56" s="137"/>
    </row>
    <row r="57" spans="1:20" ht="15.75">
      <c r="A57" s="70" t="s">
        <v>93</v>
      </c>
      <c r="B57" s="111" t="s">
        <v>38</v>
      </c>
      <c r="C57" s="111" t="s">
        <v>39</v>
      </c>
      <c r="D57" s="84" t="s">
        <v>151</v>
      </c>
      <c r="E57" s="99" t="s">
        <v>169</v>
      </c>
      <c r="F57" s="100" t="s">
        <v>40</v>
      </c>
      <c r="G57" s="101" t="s">
        <v>41</v>
      </c>
      <c r="H57" s="101" t="s">
        <v>73</v>
      </c>
      <c r="I57" s="102">
        <v>370</v>
      </c>
      <c r="J57" s="103">
        <v>100</v>
      </c>
      <c r="K57" s="102">
        <f t="shared" si="11"/>
        <v>37000</v>
      </c>
      <c r="L57" s="102">
        <f t="shared" si="12"/>
        <v>5550</v>
      </c>
      <c r="M57" s="102">
        <v>1000</v>
      </c>
      <c r="N57" s="102">
        <f t="shared" si="13"/>
        <v>43550</v>
      </c>
      <c r="O57" s="135"/>
      <c r="P57" s="135"/>
      <c r="Q57" s="135"/>
      <c r="R57" s="135"/>
      <c r="S57" s="136"/>
      <c r="T57" s="137" t="s">
        <v>212</v>
      </c>
    </row>
    <row r="58" spans="1:20" ht="15.75">
      <c r="A58" s="70" t="s">
        <v>93</v>
      </c>
      <c r="B58" s="111" t="s">
        <v>38</v>
      </c>
      <c r="C58" s="111" t="s">
        <v>39</v>
      </c>
      <c r="D58" s="84" t="s">
        <v>95</v>
      </c>
      <c r="E58" s="99" t="s">
        <v>169</v>
      </c>
      <c r="F58" s="100" t="s">
        <v>40</v>
      </c>
      <c r="G58" s="101" t="s">
        <v>41</v>
      </c>
      <c r="H58" s="101">
        <v>1</v>
      </c>
      <c r="I58" s="102">
        <v>200</v>
      </c>
      <c r="J58" s="103">
        <v>50</v>
      </c>
      <c r="K58" s="102">
        <f t="shared" si="11"/>
        <v>10000</v>
      </c>
      <c r="L58" s="102">
        <f t="shared" si="12"/>
        <v>1500</v>
      </c>
      <c r="M58" s="102">
        <v>1000</v>
      </c>
      <c r="N58" s="102">
        <f t="shared" si="13"/>
        <v>12500</v>
      </c>
      <c r="O58" s="135"/>
      <c r="P58" s="135"/>
      <c r="Q58" s="135"/>
      <c r="R58" s="135"/>
      <c r="S58" s="136"/>
      <c r="T58" s="137"/>
    </row>
    <row r="59" spans="1:20" ht="15.75">
      <c r="A59" s="70" t="s">
        <v>93</v>
      </c>
      <c r="B59" s="111" t="s">
        <v>38</v>
      </c>
      <c r="C59" s="111" t="s">
        <v>39</v>
      </c>
      <c r="D59" s="84" t="s">
        <v>96</v>
      </c>
      <c r="E59" s="99" t="s">
        <v>169</v>
      </c>
      <c r="F59" s="100" t="s">
        <v>40</v>
      </c>
      <c r="G59" s="101" t="s">
        <v>41</v>
      </c>
      <c r="H59" s="101">
        <v>1</v>
      </c>
      <c r="I59" s="102">
        <v>75</v>
      </c>
      <c r="J59" s="103">
        <v>36</v>
      </c>
      <c r="K59" s="102">
        <f t="shared" si="11"/>
        <v>2700</v>
      </c>
      <c r="L59" s="102">
        <f t="shared" si="12"/>
        <v>405</v>
      </c>
      <c r="M59" s="102">
        <v>100</v>
      </c>
      <c r="N59" s="102">
        <f t="shared" si="13"/>
        <v>3205</v>
      </c>
      <c r="O59" s="135"/>
      <c r="P59" s="135"/>
      <c r="Q59" s="135"/>
      <c r="R59" s="135"/>
      <c r="S59" s="136"/>
      <c r="T59" s="137"/>
    </row>
    <row r="60" spans="1:20" ht="15.75">
      <c r="A60" s="70" t="s">
        <v>93</v>
      </c>
      <c r="B60" s="111" t="s">
        <v>38</v>
      </c>
      <c r="C60" s="111" t="s">
        <v>39</v>
      </c>
      <c r="D60" s="84" t="s">
        <v>199</v>
      </c>
      <c r="E60" s="99" t="s">
        <v>169</v>
      </c>
      <c r="F60" s="100" t="s">
        <v>40</v>
      </c>
      <c r="G60" s="101" t="s">
        <v>41</v>
      </c>
      <c r="H60" s="101">
        <v>1</v>
      </c>
      <c r="I60" s="102">
        <v>100</v>
      </c>
      <c r="J60" s="103">
        <v>100</v>
      </c>
      <c r="K60" s="102">
        <f t="shared" si="11"/>
        <v>10000</v>
      </c>
      <c r="L60" s="102">
        <f t="shared" si="12"/>
        <v>1500</v>
      </c>
      <c r="M60" s="102">
        <v>100</v>
      </c>
      <c r="N60" s="102">
        <f t="shared" si="13"/>
        <v>11600</v>
      </c>
      <c r="O60" s="135"/>
      <c r="P60" s="135"/>
      <c r="Q60" s="135"/>
      <c r="R60" s="135"/>
      <c r="S60" s="136"/>
      <c r="T60" s="137" t="s">
        <v>212</v>
      </c>
    </row>
    <row r="61" spans="1:20" ht="15.75">
      <c r="A61" s="70" t="s">
        <v>93</v>
      </c>
      <c r="B61" s="111" t="s">
        <v>38</v>
      </c>
      <c r="C61" s="111" t="s">
        <v>39</v>
      </c>
      <c r="D61" s="84" t="s">
        <v>166</v>
      </c>
      <c r="E61" s="99" t="s">
        <v>169</v>
      </c>
      <c r="F61" s="100" t="s">
        <v>40</v>
      </c>
      <c r="G61" s="101" t="s">
        <v>41</v>
      </c>
      <c r="H61" s="101">
        <v>1</v>
      </c>
      <c r="I61" s="102">
        <v>50</v>
      </c>
      <c r="J61" s="103">
        <v>50</v>
      </c>
      <c r="K61" s="102">
        <f t="shared" si="11"/>
        <v>2500</v>
      </c>
      <c r="L61" s="102">
        <f t="shared" si="12"/>
        <v>375</v>
      </c>
      <c r="M61" s="102">
        <v>100</v>
      </c>
      <c r="N61" s="102">
        <f t="shared" si="13"/>
        <v>2975</v>
      </c>
      <c r="O61" s="135"/>
      <c r="P61" s="135"/>
      <c r="Q61" s="135"/>
      <c r="R61" s="135"/>
      <c r="S61" s="136"/>
      <c r="T61" s="137"/>
    </row>
    <row r="62" spans="1:20" ht="15.75">
      <c r="A62" s="70" t="s">
        <v>93</v>
      </c>
      <c r="B62" s="111" t="s">
        <v>38</v>
      </c>
      <c r="C62" s="111" t="s">
        <v>39</v>
      </c>
      <c r="D62" s="84" t="s">
        <v>200</v>
      </c>
      <c r="E62" s="99" t="s">
        <v>169</v>
      </c>
      <c r="F62" s="100" t="s">
        <v>40</v>
      </c>
      <c r="G62" s="101" t="s">
        <v>41</v>
      </c>
      <c r="H62" s="101">
        <v>1</v>
      </c>
      <c r="I62" s="102">
        <v>7200</v>
      </c>
      <c r="J62" s="103">
        <v>1</v>
      </c>
      <c r="K62" s="102">
        <f>(I62*J62)</f>
        <v>7200</v>
      </c>
      <c r="L62" s="102">
        <f>(J62*I62)*0.15</f>
        <v>1080</v>
      </c>
      <c r="M62" s="102">
        <v>100</v>
      </c>
      <c r="N62" s="102">
        <f>K62+L62+M62</f>
        <v>8380</v>
      </c>
      <c r="O62" s="135"/>
      <c r="P62" s="135"/>
      <c r="Q62" s="135"/>
      <c r="R62" s="135"/>
      <c r="S62" s="136"/>
      <c r="T62" s="137"/>
    </row>
    <row r="63" spans="1:20" ht="15.75">
      <c r="A63" s="78"/>
      <c r="B63" s="115"/>
      <c r="C63" s="115"/>
      <c r="D63" s="79"/>
      <c r="E63" s="114"/>
      <c r="F63" s="116"/>
      <c r="G63" s="116"/>
      <c r="H63" s="116"/>
      <c r="I63" s="117"/>
      <c r="J63" s="118"/>
      <c r="K63" s="117"/>
      <c r="L63" s="117"/>
      <c r="M63" s="117"/>
      <c r="N63" s="117"/>
      <c r="O63" s="135"/>
      <c r="P63" s="135"/>
      <c r="Q63" s="135"/>
      <c r="R63" s="135"/>
      <c r="S63" s="136"/>
      <c r="T63" s="137" t="s">
        <v>4</v>
      </c>
    </row>
    <row r="64" spans="1:20" ht="15.75">
      <c r="A64" s="68" t="s">
        <v>77</v>
      </c>
      <c r="B64" s="97" t="s">
        <v>38</v>
      </c>
      <c r="C64" s="97" t="s">
        <v>39</v>
      </c>
      <c r="D64" s="83" t="s">
        <v>81</v>
      </c>
      <c r="E64" s="99" t="s">
        <v>169</v>
      </c>
      <c r="F64" s="100" t="s">
        <v>40</v>
      </c>
      <c r="G64" s="101" t="s">
        <v>41</v>
      </c>
      <c r="H64" s="101" t="s">
        <v>46</v>
      </c>
      <c r="I64" s="102">
        <v>150</v>
      </c>
      <c r="J64" s="103">
        <v>40</v>
      </c>
      <c r="K64" s="102">
        <f>(I64*J64)</f>
        <v>6000</v>
      </c>
      <c r="L64" s="102">
        <f>(J64*I64)*0.15</f>
        <v>900</v>
      </c>
      <c r="M64" s="102">
        <v>200</v>
      </c>
      <c r="N64" s="102">
        <f>K64+L64+M64</f>
        <v>7100</v>
      </c>
      <c r="O64" s="135"/>
      <c r="P64" s="135"/>
      <c r="Q64" s="135"/>
      <c r="R64" s="135"/>
      <c r="S64" s="136"/>
      <c r="T64" s="137" t="s">
        <v>212</v>
      </c>
    </row>
    <row r="65" spans="1:20" ht="15.75">
      <c r="A65" s="68" t="s">
        <v>77</v>
      </c>
      <c r="B65" s="97" t="s">
        <v>38</v>
      </c>
      <c r="C65" s="97" t="s">
        <v>39</v>
      </c>
      <c r="D65" s="83" t="s">
        <v>82</v>
      </c>
      <c r="E65" s="99" t="s">
        <v>169</v>
      </c>
      <c r="F65" s="100" t="s">
        <v>40</v>
      </c>
      <c r="G65" s="101" t="s">
        <v>41</v>
      </c>
      <c r="H65" s="101" t="s">
        <v>46</v>
      </c>
      <c r="I65" s="102">
        <v>150</v>
      </c>
      <c r="J65" s="103">
        <v>40</v>
      </c>
      <c r="K65" s="102">
        <f>(I65*J65)</f>
        <v>6000</v>
      </c>
      <c r="L65" s="102">
        <f>(J65*I65)*0.15</f>
        <v>900</v>
      </c>
      <c r="M65" s="102">
        <v>200</v>
      </c>
      <c r="N65" s="102">
        <f>K65+L65+M65</f>
        <v>7100</v>
      </c>
      <c r="O65" s="135"/>
      <c r="P65" s="135"/>
      <c r="Q65" s="135"/>
      <c r="R65" s="135"/>
      <c r="S65" s="136"/>
      <c r="T65" s="140" t="s">
        <v>212</v>
      </c>
    </row>
    <row r="66" spans="1:20" ht="15.75">
      <c r="A66" s="68" t="s">
        <v>77</v>
      </c>
      <c r="B66" s="97" t="s">
        <v>38</v>
      </c>
      <c r="C66" s="97" t="s">
        <v>45</v>
      </c>
      <c r="D66" s="85" t="s">
        <v>78</v>
      </c>
      <c r="E66" s="99" t="s">
        <v>169</v>
      </c>
      <c r="F66" s="100" t="s">
        <v>40</v>
      </c>
      <c r="G66" s="101" t="s">
        <v>43</v>
      </c>
      <c r="H66" s="101">
        <v>5</v>
      </c>
      <c r="I66" s="102">
        <v>7500</v>
      </c>
      <c r="J66" s="103">
        <v>2</v>
      </c>
      <c r="K66" s="102">
        <f aca="true" t="shared" si="14" ref="K66:K71">(I66*J66)</f>
        <v>15000</v>
      </c>
      <c r="L66" s="102">
        <f aca="true" t="shared" si="15" ref="L66:L71">(J66*I66)*0.15</f>
        <v>2250</v>
      </c>
      <c r="M66" s="102">
        <v>2000</v>
      </c>
      <c r="N66" s="102">
        <f aca="true" t="shared" si="16" ref="N66:N71">K66+L66+M66</f>
        <v>19250</v>
      </c>
      <c r="O66" s="135"/>
      <c r="P66" s="135"/>
      <c r="Q66" s="135"/>
      <c r="R66" s="135"/>
      <c r="S66" s="136"/>
      <c r="T66" s="137"/>
    </row>
    <row r="67" spans="1:20" ht="15.75">
      <c r="A67" s="68" t="s">
        <v>77</v>
      </c>
      <c r="B67" s="97" t="s">
        <v>38</v>
      </c>
      <c r="C67" s="97" t="s">
        <v>39</v>
      </c>
      <c r="D67" s="83" t="s">
        <v>72</v>
      </c>
      <c r="E67" s="99" t="s">
        <v>169</v>
      </c>
      <c r="F67" s="100" t="s">
        <v>40</v>
      </c>
      <c r="G67" s="101" t="s">
        <v>41</v>
      </c>
      <c r="H67" s="101" t="s">
        <v>73</v>
      </c>
      <c r="I67" s="102">
        <v>120</v>
      </c>
      <c r="J67" s="103">
        <v>45</v>
      </c>
      <c r="K67" s="102">
        <f t="shared" si="14"/>
        <v>5400</v>
      </c>
      <c r="L67" s="102">
        <f t="shared" si="15"/>
        <v>810</v>
      </c>
      <c r="M67" s="102">
        <v>200</v>
      </c>
      <c r="N67" s="102">
        <f t="shared" si="16"/>
        <v>6410</v>
      </c>
      <c r="O67" s="135"/>
      <c r="P67" s="135"/>
      <c r="Q67" s="135"/>
      <c r="R67" s="135"/>
      <c r="S67" s="136"/>
      <c r="T67" s="140" t="s">
        <v>212</v>
      </c>
    </row>
    <row r="68" spans="15:20" ht="15.75">
      <c r="O68" s="135"/>
      <c r="P68" s="135"/>
      <c r="Q68" s="135"/>
      <c r="R68" s="135"/>
      <c r="S68" s="136"/>
      <c r="T68" s="137"/>
    </row>
    <row r="69" spans="1:20" ht="15.75">
      <c r="A69" s="68" t="s">
        <v>77</v>
      </c>
      <c r="B69" s="97" t="s">
        <v>38</v>
      </c>
      <c r="C69" s="97" t="s">
        <v>39</v>
      </c>
      <c r="D69" s="83" t="s">
        <v>79</v>
      </c>
      <c r="E69" s="99" t="s">
        <v>169</v>
      </c>
      <c r="F69" s="100" t="s">
        <v>40</v>
      </c>
      <c r="G69" s="101" t="s">
        <v>41</v>
      </c>
      <c r="H69" s="101" t="s">
        <v>73</v>
      </c>
      <c r="I69" s="102">
        <v>25</v>
      </c>
      <c r="J69" s="103">
        <v>45</v>
      </c>
      <c r="K69" s="102">
        <f t="shared" si="14"/>
        <v>1125</v>
      </c>
      <c r="L69" s="102">
        <f t="shared" si="15"/>
        <v>168.75</v>
      </c>
      <c r="M69" s="102">
        <v>100</v>
      </c>
      <c r="N69" s="102">
        <f t="shared" si="16"/>
        <v>1393.75</v>
      </c>
      <c r="O69" s="135"/>
      <c r="P69" s="135"/>
      <c r="Q69" s="135"/>
      <c r="R69" s="135"/>
      <c r="S69" s="136"/>
      <c r="T69" s="137"/>
    </row>
    <row r="70" spans="1:20" ht="15.75">
      <c r="A70" s="68" t="s">
        <v>77</v>
      </c>
      <c r="B70" s="97" t="s">
        <v>38</v>
      </c>
      <c r="C70" s="97" t="s">
        <v>39</v>
      </c>
      <c r="D70" s="83" t="s">
        <v>68</v>
      </c>
      <c r="E70" s="99" t="s">
        <v>169</v>
      </c>
      <c r="F70" s="100" t="s">
        <v>40</v>
      </c>
      <c r="G70" s="101" t="s">
        <v>41</v>
      </c>
      <c r="H70" s="101">
        <v>1</v>
      </c>
      <c r="I70" s="102">
        <v>160</v>
      </c>
      <c r="J70" s="103">
        <v>5</v>
      </c>
      <c r="K70" s="102">
        <f t="shared" si="14"/>
        <v>800</v>
      </c>
      <c r="L70" s="102">
        <f t="shared" si="15"/>
        <v>120</v>
      </c>
      <c r="M70" s="102">
        <v>50</v>
      </c>
      <c r="N70" s="102">
        <f t="shared" si="16"/>
        <v>970</v>
      </c>
      <c r="O70" s="135"/>
      <c r="P70" s="135"/>
      <c r="Q70" s="135"/>
      <c r="R70" s="135"/>
      <c r="S70" s="136"/>
      <c r="T70" s="140" t="s">
        <v>212</v>
      </c>
    </row>
    <row r="71" spans="1:20" ht="15.75">
      <c r="A71" s="68" t="s">
        <v>77</v>
      </c>
      <c r="B71" s="97" t="s">
        <v>38</v>
      </c>
      <c r="C71" s="97" t="s">
        <v>39</v>
      </c>
      <c r="D71" s="83" t="s">
        <v>203</v>
      </c>
      <c r="E71" s="99" t="s">
        <v>169</v>
      </c>
      <c r="F71" s="100" t="s">
        <v>40</v>
      </c>
      <c r="G71" s="101" t="s">
        <v>41</v>
      </c>
      <c r="H71" s="101">
        <v>1</v>
      </c>
      <c r="I71" s="102">
        <v>80</v>
      </c>
      <c r="J71" s="103">
        <v>24</v>
      </c>
      <c r="K71" s="102">
        <f t="shared" si="14"/>
        <v>1920</v>
      </c>
      <c r="L71" s="102">
        <f t="shared" si="15"/>
        <v>288</v>
      </c>
      <c r="M71" s="102">
        <v>400</v>
      </c>
      <c r="N71" s="102">
        <f t="shared" si="16"/>
        <v>2608</v>
      </c>
      <c r="O71" s="135"/>
      <c r="P71" s="135"/>
      <c r="Q71" s="135"/>
      <c r="R71" s="135"/>
      <c r="S71" s="136"/>
      <c r="T71" s="137"/>
    </row>
    <row r="72" spans="1:20" ht="15.75">
      <c r="A72" s="78"/>
      <c r="B72" s="115"/>
      <c r="C72" s="115"/>
      <c r="D72" s="79"/>
      <c r="E72" s="114"/>
      <c r="F72" s="116"/>
      <c r="G72" s="116"/>
      <c r="H72" s="116"/>
      <c r="I72" s="117"/>
      <c r="J72" s="118"/>
      <c r="K72" s="117"/>
      <c r="L72" s="117"/>
      <c r="M72" s="117"/>
      <c r="N72" s="117"/>
      <c r="O72" s="135"/>
      <c r="P72" s="135"/>
      <c r="Q72" s="135"/>
      <c r="R72" s="135"/>
      <c r="S72" s="136"/>
      <c r="T72" s="137"/>
    </row>
    <row r="73" spans="1:20" ht="15.75">
      <c r="A73" s="68" t="s">
        <v>67</v>
      </c>
      <c r="B73" s="97" t="s">
        <v>38</v>
      </c>
      <c r="C73" s="97" t="s">
        <v>39</v>
      </c>
      <c r="D73" s="83" t="s">
        <v>81</v>
      </c>
      <c r="E73" s="99" t="s">
        <v>169</v>
      </c>
      <c r="F73" s="100" t="s">
        <v>40</v>
      </c>
      <c r="G73" s="101" t="s">
        <v>41</v>
      </c>
      <c r="H73" s="101" t="s">
        <v>46</v>
      </c>
      <c r="I73" s="102">
        <v>150</v>
      </c>
      <c r="J73" s="103">
        <v>40</v>
      </c>
      <c r="K73" s="102">
        <f aca="true" t="shared" si="17" ref="K73:K82">(I73*J73)</f>
        <v>6000</v>
      </c>
      <c r="L73" s="102">
        <f aca="true" t="shared" si="18" ref="L73:L82">(J73*I73)*0.15</f>
        <v>900</v>
      </c>
      <c r="M73" s="102">
        <v>200</v>
      </c>
      <c r="N73" s="102">
        <f aca="true" t="shared" si="19" ref="N73:N82">K73+L73+M73</f>
        <v>7100</v>
      </c>
      <c r="O73" s="135"/>
      <c r="P73" s="135"/>
      <c r="Q73" s="135"/>
      <c r="R73" s="135"/>
      <c r="S73" s="136"/>
      <c r="T73" s="140" t="s">
        <v>212</v>
      </c>
    </row>
    <row r="74" spans="1:20" ht="15.75">
      <c r="A74" s="68" t="s">
        <v>67</v>
      </c>
      <c r="B74" s="97" t="s">
        <v>38</v>
      </c>
      <c r="C74" s="97" t="s">
        <v>39</v>
      </c>
      <c r="D74" s="83" t="s">
        <v>68</v>
      </c>
      <c r="E74" s="99" t="s">
        <v>169</v>
      </c>
      <c r="F74" s="100" t="s">
        <v>40</v>
      </c>
      <c r="G74" s="101" t="s">
        <v>41</v>
      </c>
      <c r="H74" s="101">
        <v>1</v>
      </c>
      <c r="I74" s="102">
        <v>160</v>
      </c>
      <c r="J74" s="103">
        <v>3</v>
      </c>
      <c r="K74" s="102">
        <f t="shared" si="17"/>
        <v>480</v>
      </c>
      <c r="L74" s="102">
        <f t="shared" si="18"/>
        <v>72</v>
      </c>
      <c r="M74" s="102">
        <v>50</v>
      </c>
      <c r="N74" s="102">
        <f t="shared" si="19"/>
        <v>602</v>
      </c>
      <c r="O74" s="135"/>
      <c r="P74" s="135"/>
      <c r="Q74" s="135"/>
      <c r="R74" s="135"/>
      <c r="S74" s="136"/>
      <c r="T74" s="140" t="s">
        <v>212</v>
      </c>
    </row>
    <row r="75" spans="1:20" ht="15.75">
      <c r="A75" s="68" t="s">
        <v>67</v>
      </c>
      <c r="B75" s="97" t="s">
        <v>38</v>
      </c>
      <c r="C75" s="97" t="s">
        <v>45</v>
      </c>
      <c r="D75" s="83" t="s">
        <v>69</v>
      </c>
      <c r="E75" s="99" t="s">
        <v>169</v>
      </c>
      <c r="F75" s="100" t="s">
        <v>40</v>
      </c>
      <c r="G75" s="101" t="s">
        <v>41</v>
      </c>
      <c r="H75" s="101">
        <v>1</v>
      </c>
      <c r="I75" s="102">
        <v>400</v>
      </c>
      <c r="J75" s="103">
        <v>4</v>
      </c>
      <c r="K75" s="102">
        <f t="shared" si="17"/>
        <v>1600</v>
      </c>
      <c r="L75" s="102">
        <f t="shared" si="18"/>
        <v>240</v>
      </c>
      <c r="M75" s="102">
        <v>100</v>
      </c>
      <c r="N75" s="102">
        <f t="shared" si="19"/>
        <v>1940</v>
      </c>
      <c r="O75" s="135"/>
      <c r="P75" s="135"/>
      <c r="Q75" s="135"/>
      <c r="R75" s="135"/>
      <c r="S75" s="136"/>
      <c r="T75" s="137"/>
    </row>
    <row r="76" spans="1:20" ht="15.75">
      <c r="A76" s="68" t="s">
        <v>67</v>
      </c>
      <c r="B76" s="97" t="s">
        <v>38</v>
      </c>
      <c r="C76" s="97" t="s">
        <v>45</v>
      </c>
      <c r="D76" s="83" t="s">
        <v>204</v>
      </c>
      <c r="E76" s="99" t="s">
        <v>169</v>
      </c>
      <c r="F76" s="100" t="s">
        <v>40</v>
      </c>
      <c r="G76" s="101" t="s">
        <v>43</v>
      </c>
      <c r="H76" s="101">
        <v>5</v>
      </c>
      <c r="I76" s="102">
        <v>1600</v>
      </c>
      <c r="J76" s="103">
        <v>1</v>
      </c>
      <c r="K76" s="102">
        <f t="shared" si="17"/>
        <v>1600</v>
      </c>
      <c r="L76" s="102">
        <f t="shared" si="18"/>
        <v>240</v>
      </c>
      <c r="M76" s="102">
        <v>200</v>
      </c>
      <c r="N76" s="102">
        <f t="shared" si="19"/>
        <v>2040</v>
      </c>
      <c r="O76" s="135"/>
      <c r="P76" s="135"/>
      <c r="Q76" s="135"/>
      <c r="R76" s="135"/>
      <c r="S76" s="136"/>
      <c r="T76" s="137"/>
    </row>
    <row r="77" spans="1:20" ht="15.75">
      <c r="A77" s="68" t="s">
        <v>67</v>
      </c>
      <c r="B77" s="97" t="s">
        <v>38</v>
      </c>
      <c r="C77" s="97" t="s">
        <v>39</v>
      </c>
      <c r="D77" s="83" t="s">
        <v>70</v>
      </c>
      <c r="E77" s="99" t="s">
        <v>169</v>
      </c>
      <c r="F77" s="100" t="s">
        <v>40</v>
      </c>
      <c r="G77" s="101" t="s">
        <v>41</v>
      </c>
      <c r="H77" s="101">
        <v>1</v>
      </c>
      <c r="I77" s="102">
        <v>80</v>
      </c>
      <c r="J77" s="103">
        <v>24</v>
      </c>
      <c r="K77" s="102">
        <f t="shared" si="17"/>
        <v>1920</v>
      </c>
      <c r="L77" s="102">
        <f t="shared" si="18"/>
        <v>288</v>
      </c>
      <c r="M77" s="102">
        <v>400</v>
      </c>
      <c r="N77" s="102">
        <f t="shared" si="19"/>
        <v>2608</v>
      </c>
      <c r="O77" s="135"/>
      <c r="P77" s="135"/>
      <c r="Q77" s="135"/>
      <c r="R77" s="135"/>
      <c r="S77" s="136"/>
      <c r="T77" s="137"/>
    </row>
    <row r="78" spans="1:20" ht="15.75">
      <c r="A78" s="68" t="s">
        <v>67</v>
      </c>
      <c r="B78" s="97" t="s">
        <v>38</v>
      </c>
      <c r="C78" s="97" t="s">
        <v>39</v>
      </c>
      <c r="D78" s="83" t="s">
        <v>71</v>
      </c>
      <c r="E78" s="99" t="s">
        <v>169</v>
      </c>
      <c r="F78" s="100" t="s">
        <v>40</v>
      </c>
      <c r="G78" s="101" t="s">
        <v>41</v>
      </c>
      <c r="H78" s="101">
        <v>1</v>
      </c>
      <c r="I78" s="102">
        <v>30</v>
      </c>
      <c r="J78" s="103">
        <v>30</v>
      </c>
      <c r="K78" s="102">
        <f t="shared" si="17"/>
        <v>900</v>
      </c>
      <c r="L78" s="102">
        <f t="shared" si="18"/>
        <v>135</v>
      </c>
      <c r="M78" s="102">
        <v>50</v>
      </c>
      <c r="N78" s="102">
        <f t="shared" si="19"/>
        <v>1085</v>
      </c>
      <c r="O78" s="135"/>
      <c r="P78" s="135"/>
      <c r="Q78" s="135"/>
      <c r="R78" s="135"/>
      <c r="S78" s="136"/>
      <c r="T78" s="137"/>
    </row>
    <row r="79" spans="1:20" ht="15.75">
      <c r="A79" s="68" t="s">
        <v>67</v>
      </c>
      <c r="B79" s="97" t="s">
        <v>38</v>
      </c>
      <c r="C79" s="97" t="s">
        <v>39</v>
      </c>
      <c r="D79" s="83" t="s">
        <v>72</v>
      </c>
      <c r="E79" s="99" t="s">
        <v>169</v>
      </c>
      <c r="F79" s="100" t="s">
        <v>40</v>
      </c>
      <c r="G79" s="101" t="s">
        <v>41</v>
      </c>
      <c r="H79" s="101" t="s">
        <v>73</v>
      </c>
      <c r="I79" s="102">
        <v>130</v>
      </c>
      <c r="J79" s="103">
        <v>30</v>
      </c>
      <c r="K79" s="102">
        <f t="shared" si="17"/>
        <v>3900</v>
      </c>
      <c r="L79" s="102">
        <f t="shared" si="18"/>
        <v>585</v>
      </c>
      <c r="M79" s="102">
        <v>200</v>
      </c>
      <c r="N79" s="102">
        <f t="shared" si="19"/>
        <v>4685</v>
      </c>
      <c r="O79" s="135"/>
      <c r="P79" s="135"/>
      <c r="Q79" s="135"/>
      <c r="R79" s="135"/>
      <c r="S79" s="136"/>
      <c r="T79" s="140" t="s">
        <v>212</v>
      </c>
    </row>
    <row r="80" spans="1:20" ht="15.75">
      <c r="A80" s="68" t="s">
        <v>67</v>
      </c>
      <c r="B80" s="97" t="s">
        <v>38</v>
      </c>
      <c r="C80" s="97" t="s">
        <v>39</v>
      </c>
      <c r="D80" s="83" t="s">
        <v>74</v>
      </c>
      <c r="E80" s="99" t="s">
        <v>169</v>
      </c>
      <c r="F80" s="100" t="s">
        <v>40</v>
      </c>
      <c r="G80" s="101" t="s">
        <v>41</v>
      </c>
      <c r="H80" s="101" t="s">
        <v>73</v>
      </c>
      <c r="I80" s="102">
        <v>250</v>
      </c>
      <c r="J80" s="103">
        <v>4</v>
      </c>
      <c r="K80" s="102">
        <f t="shared" si="17"/>
        <v>1000</v>
      </c>
      <c r="L80" s="102">
        <f t="shared" si="18"/>
        <v>150</v>
      </c>
      <c r="M80" s="102">
        <v>50</v>
      </c>
      <c r="N80" s="102">
        <f t="shared" si="19"/>
        <v>1200</v>
      </c>
      <c r="O80" s="135"/>
      <c r="P80" s="135"/>
      <c r="Q80" s="135"/>
      <c r="R80" s="135"/>
      <c r="S80" s="136"/>
      <c r="T80" s="137"/>
    </row>
    <row r="81" spans="1:20" ht="15.75">
      <c r="A81" s="68" t="s">
        <v>67</v>
      </c>
      <c r="B81" s="97" t="s">
        <v>38</v>
      </c>
      <c r="C81" s="97" t="s">
        <v>39</v>
      </c>
      <c r="D81" s="83" t="s">
        <v>75</v>
      </c>
      <c r="E81" s="99" t="s">
        <v>169</v>
      </c>
      <c r="F81" s="100" t="s">
        <v>40</v>
      </c>
      <c r="G81" s="101" t="s">
        <v>41</v>
      </c>
      <c r="H81" s="101" t="s">
        <v>73</v>
      </c>
      <c r="I81" s="102">
        <v>250</v>
      </c>
      <c r="J81" s="103">
        <v>8</v>
      </c>
      <c r="K81" s="102">
        <f t="shared" si="17"/>
        <v>2000</v>
      </c>
      <c r="L81" s="102">
        <f t="shared" si="18"/>
        <v>300</v>
      </c>
      <c r="M81" s="102">
        <v>50</v>
      </c>
      <c r="N81" s="102">
        <f t="shared" si="19"/>
        <v>2350</v>
      </c>
      <c r="O81" s="135"/>
      <c r="P81" s="135"/>
      <c r="Q81" s="135"/>
      <c r="R81" s="135"/>
      <c r="S81" s="136"/>
      <c r="T81" s="137"/>
    </row>
    <row r="82" spans="1:20" ht="15.75">
      <c r="A82" s="68" t="s">
        <v>67</v>
      </c>
      <c r="B82" s="97" t="s">
        <v>164</v>
      </c>
      <c r="C82" s="97" t="s">
        <v>45</v>
      </c>
      <c r="D82" s="83" t="s">
        <v>76</v>
      </c>
      <c r="E82" s="99" t="s">
        <v>169</v>
      </c>
      <c r="F82" s="100" t="s">
        <v>40</v>
      </c>
      <c r="G82" s="101" t="s">
        <v>41</v>
      </c>
      <c r="H82" s="101" t="s">
        <v>73</v>
      </c>
      <c r="I82" s="102">
        <v>2000</v>
      </c>
      <c r="J82" s="103">
        <v>2</v>
      </c>
      <c r="K82" s="102">
        <f t="shared" si="17"/>
        <v>4000</v>
      </c>
      <c r="L82" s="102">
        <f t="shared" si="18"/>
        <v>600</v>
      </c>
      <c r="M82" s="102">
        <v>250</v>
      </c>
      <c r="N82" s="102">
        <f t="shared" si="19"/>
        <v>4850</v>
      </c>
      <c r="O82" s="135"/>
      <c r="P82" s="135"/>
      <c r="Q82" s="135"/>
      <c r="R82" s="135"/>
      <c r="S82" s="136"/>
      <c r="T82" s="137"/>
    </row>
    <row r="83" spans="1:20" ht="15.75">
      <c r="A83" s="78"/>
      <c r="B83" s="115"/>
      <c r="C83" s="115"/>
      <c r="D83" s="79"/>
      <c r="E83" s="114"/>
      <c r="F83" s="116"/>
      <c r="G83" s="116"/>
      <c r="H83" s="116"/>
      <c r="I83" s="117"/>
      <c r="J83" s="118"/>
      <c r="K83" s="117"/>
      <c r="L83" s="117"/>
      <c r="M83" s="117"/>
      <c r="N83" s="117"/>
      <c r="O83" s="135"/>
      <c r="P83" s="135"/>
      <c r="Q83" s="135"/>
      <c r="R83" s="135"/>
      <c r="S83" s="136"/>
      <c r="T83" s="137"/>
    </row>
    <row r="84" spans="1:20" ht="15.75">
      <c r="A84" s="68" t="s">
        <v>60</v>
      </c>
      <c r="B84" s="97" t="s">
        <v>38</v>
      </c>
      <c r="C84" s="97" t="s">
        <v>39</v>
      </c>
      <c r="D84" s="83" t="s">
        <v>49</v>
      </c>
      <c r="E84" s="99" t="s">
        <v>169</v>
      </c>
      <c r="F84" s="100" t="s">
        <v>40</v>
      </c>
      <c r="G84" s="101" t="s">
        <v>41</v>
      </c>
      <c r="H84" s="101">
        <v>1</v>
      </c>
      <c r="I84" s="102">
        <v>50</v>
      </c>
      <c r="J84" s="103">
        <v>15</v>
      </c>
      <c r="K84" s="102">
        <f>(I84*J84)</f>
        <v>750</v>
      </c>
      <c r="L84" s="102">
        <f>(J84*I84)*0.15</f>
        <v>112.5</v>
      </c>
      <c r="M84" s="102">
        <v>75</v>
      </c>
      <c r="N84" s="102">
        <f>K84+L84+M84</f>
        <v>937.5</v>
      </c>
      <c r="O84" s="135"/>
      <c r="P84" s="135"/>
      <c r="Q84" s="135"/>
      <c r="R84" s="135"/>
      <c r="S84" s="136"/>
      <c r="T84" s="140" t="s">
        <v>212</v>
      </c>
    </row>
    <row r="85" spans="1:20" ht="15.75">
      <c r="A85" s="68" t="s">
        <v>60</v>
      </c>
      <c r="B85" s="97" t="s">
        <v>38</v>
      </c>
      <c r="C85" s="97" t="s">
        <v>39</v>
      </c>
      <c r="D85" s="83" t="s">
        <v>50</v>
      </c>
      <c r="E85" s="99" t="s">
        <v>169</v>
      </c>
      <c r="F85" s="100" t="s">
        <v>40</v>
      </c>
      <c r="G85" s="101" t="s">
        <v>41</v>
      </c>
      <c r="H85" s="101">
        <v>1</v>
      </c>
      <c r="I85" s="102">
        <v>50</v>
      </c>
      <c r="J85" s="103">
        <v>15</v>
      </c>
      <c r="K85" s="102">
        <f>(I85*J85)</f>
        <v>750</v>
      </c>
      <c r="L85" s="102">
        <f>(J85*I85)*0.15</f>
        <v>112.5</v>
      </c>
      <c r="M85" s="102">
        <v>75</v>
      </c>
      <c r="N85" s="102">
        <f>K85+L85+M85</f>
        <v>937.5</v>
      </c>
      <c r="O85" s="135"/>
      <c r="P85" s="135"/>
      <c r="Q85" s="135"/>
      <c r="R85" s="135"/>
      <c r="S85" s="136"/>
      <c r="T85" s="140" t="s">
        <v>212</v>
      </c>
    </row>
    <row r="86" spans="1:20" ht="15.75">
      <c r="A86" s="68" t="s">
        <v>60</v>
      </c>
      <c r="B86" s="97" t="s">
        <v>38</v>
      </c>
      <c r="C86" s="97" t="s">
        <v>39</v>
      </c>
      <c r="D86" s="83" t="s">
        <v>62</v>
      </c>
      <c r="E86" s="99" t="s">
        <v>169</v>
      </c>
      <c r="F86" s="100" t="s">
        <v>40</v>
      </c>
      <c r="G86" s="101" t="s">
        <v>41</v>
      </c>
      <c r="H86" s="110" t="s">
        <v>46</v>
      </c>
      <c r="I86" s="102">
        <v>200</v>
      </c>
      <c r="J86" s="103">
        <v>25</v>
      </c>
      <c r="K86" s="102">
        <f>(I86*J86)</f>
        <v>5000</v>
      </c>
      <c r="L86" s="102">
        <f>(J86*I86)*0.15</f>
        <v>750</v>
      </c>
      <c r="M86" s="102">
        <v>200</v>
      </c>
      <c r="N86" s="102">
        <f>K86+L86+M86</f>
        <v>5950</v>
      </c>
      <c r="O86" s="135"/>
      <c r="P86" s="135"/>
      <c r="Q86" s="135"/>
      <c r="R86" s="135"/>
      <c r="S86" s="136"/>
      <c r="T86" s="140" t="s">
        <v>212</v>
      </c>
    </row>
    <row r="87" spans="1:20" ht="15.75">
      <c r="A87" s="78"/>
      <c r="B87" s="115"/>
      <c r="C87" s="115"/>
      <c r="D87" s="79"/>
      <c r="E87" s="114"/>
      <c r="F87" s="116"/>
      <c r="G87" s="116"/>
      <c r="H87" s="116"/>
      <c r="I87" s="117"/>
      <c r="J87" s="118"/>
      <c r="K87" s="117"/>
      <c r="L87" s="117"/>
      <c r="M87" s="117"/>
      <c r="N87" s="117"/>
      <c r="O87" s="135"/>
      <c r="P87" s="135"/>
      <c r="Q87" s="135"/>
      <c r="R87" s="135"/>
      <c r="S87" s="136"/>
      <c r="T87" s="137"/>
    </row>
    <row r="88" spans="1:20" ht="15.75">
      <c r="A88" s="68" t="s">
        <v>66</v>
      </c>
      <c r="B88" s="97" t="s">
        <v>38</v>
      </c>
      <c r="C88" s="97" t="s">
        <v>39</v>
      </c>
      <c r="D88" s="83" t="s">
        <v>202</v>
      </c>
      <c r="E88" s="99" t="s">
        <v>169</v>
      </c>
      <c r="F88" s="100" t="s">
        <v>40</v>
      </c>
      <c r="G88" s="101" t="s">
        <v>41</v>
      </c>
      <c r="H88" s="110" t="s">
        <v>46</v>
      </c>
      <c r="I88" s="102">
        <v>120</v>
      </c>
      <c r="J88" s="103">
        <v>24</v>
      </c>
      <c r="K88" s="102">
        <f aca="true" t="shared" si="20" ref="K88:K94">(I88*J88)</f>
        <v>2880</v>
      </c>
      <c r="L88" s="102">
        <f aca="true" t="shared" si="21" ref="L88:L94">(J88*I88)*0.15</f>
        <v>432</v>
      </c>
      <c r="M88" s="102">
        <v>200</v>
      </c>
      <c r="N88" s="102">
        <f aca="true" t="shared" si="22" ref="N88:N94">K88+L88+M88</f>
        <v>3512</v>
      </c>
      <c r="O88" s="135"/>
      <c r="P88" s="135"/>
      <c r="Q88" s="135"/>
      <c r="R88" s="135"/>
      <c r="S88" s="136"/>
      <c r="T88" s="140" t="s">
        <v>212</v>
      </c>
    </row>
    <row r="89" spans="1:20" ht="15.75">
      <c r="A89" s="68" t="s">
        <v>66</v>
      </c>
      <c r="B89" s="97" t="s">
        <v>38</v>
      </c>
      <c r="C89" s="97" t="s">
        <v>39</v>
      </c>
      <c r="D89" s="83" t="s">
        <v>154</v>
      </c>
      <c r="E89" s="99" t="s">
        <v>169</v>
      </c>
      <c r="F89" s="100" t="s">
        <v>40</v>
      </c>
      <c r="G89" s="101" t="s">
        <v>41</v>
      </c>
      <c r="H89" s="110" t="s">
        <v>46</v>
      </c>
      <c r="I89" s="102">
        <v>110</v>
      </c>
      <c r="J89" s="103">
        <v>50</v>
      </c>
      <c r="K89" s="102">
        <f t="shared" si="20"/>
        <v>5500</v>
      </c>
      <c r="L89" s="102">
        <f t="shared" si="21"/>
        <v>825</v>
      </c>
      <c r="M89" s="102">
        <v>200</v>
      </c>
      <c r="N89" s="102">
        <f t="shared" si="22"/>
        <v>6525</v>
      </c>
      <c r="O89" s="135"/>
      <c r="P89" s="135"/>
      <c r="Q89" s="135"/>
      <c r="R89" s="135"/>
      <c r="S89" s="136"/>
      <c r="T89" s="140" t="s">
        <v>212</v>
      </c>
    </row>
    <row r="90" spans="1:20" ht="15.75">
      <c r="A90" s="68" t="s">
        <v>66</v>
      </c>
      <c r="B90" s="97" t="s">
        <v>38</v>
      </c>
      <c r="C90" s="97" t="s">
        <v>39</v>
      </c>
      <c r="D90" s="83" t="s">
        <v>155</v>
      </c>
      <c r="E90" s="99" t="s">
        <v>169</v>
      </c>
      <c r="F90" s="100" t="s">
        <v>40</v>
      </c>
      <c r="G90" s="101" t="s">
        <v>41</v>
      </c>
      <c r="H90" s="101">
        <v>1</v>
      </c>
      <c r="I90" s="102">
        <v>180</v>
      </c>
      <c r="J90" s="103">
        <v>2</v>
      </c>
      <c r="K90" s="102">
        <f t="shared" si="20"/>
        <v>360</v>
      </c>
      <c r="L90" s="102">
        <f t="shared" si="21"/>
        <v>54</v>
      </c>
      <c r="M90" s="102">
        <v>100</v>
      </c>
      <c r="N90" s="102">
        <f t="shared" si="22"/>
        <v>514</v>
      </c>
      <c r="O90" s="135"/>
      <c r="P90" s="135"/>
      <c r="Q90" s="135"/>
      <c r="R90" s="135"/>
      <c r="S90" s="136"/>
      <c r="T90" s="137"/>
    </row>
    <row r="91" spans="1:20" ht="15.75">
      <c r="A91" s="68" t="s">
        <v>66</v>
      </c>
      <c r="B91" s="97" t="s">
        <v>38</v>
      </c>
      <c r="C91" s="97" t="s">
        <v>39</v>
      </c>
      <c r="D91" s="83" t="s">
        <v>156</v>
      </c>
      <c r="E91" s="99" t="s">
        <v>169</v>
      </c>
      <c r="F91" s="100" t="s">
        <v>40</v>
      </c>
      <c r="G91" s="101" t="s">
        <v>41</v>
      </c>
      <c r="H91" s="101">
        <v>1</v>
      </c>
      <c r="I91" s="102">
        <v>210</v>
      </c>
      <c r="J91" s="103">
        <v>2</v>
      </c>
      <c r="K91" s="102">
        <f t="shared" si="20"/>
        <v>420</v>
      </c>
      <c r="L91" s="102">
        <f t="shared" si="21"/>
        <v>63</v>
      </c>
      <c r="M91" s="102">
        <v>100</v>
      </c>
      <c r="N91" s="102">
        <f t="shared" si="22"/>
        <v>583</v>
      </c>
      <c r="O91" s="135"/>
      <c r="P91" s="135"/>
      <c r="Q91" s="135"/>
      <c r="R91" s="135"/>
      <c r="S91" s="136"/>
      <c r="T91" s="137"/>
    </row>
    <row r="92" spans="1:20" ht="15.75">
      <c r="A92" s="68" t="s">
        <v>66</v>
      </c>
      <c r="B92" s="97" t="s">
        <v>38</v>
      </c>
      <c r="C92" s="97" t="s">
        <v>39</v>
      </c>
      <c r="D92" s="83" t="s">
        <v>157</v>
      </c>
      <c r="E92" s="99" t="s">
        <v>169</v>
      </c>
      <c r="F92" s="100" t="s">
        <v>40</v>
      </c>
      <c r="G92" s="101" t="s">
        <v>41</v>
      </c>
      <c r="H92" s="101">
        <v>1</v>
      </c>
      <c r="I92" s="102">
        <v>1000</v>
      </c>
      <c r="J92" s="103">
        <v>3</v>
      </c>
      <c r="K92" s="102">
        <f t="shared" si="20"/>
        <v>3000</v>
      </c>
      <c r="L92" s="102">
        <f t="shared" si="21"/>
        <v>450</v>
      </c>
      <c r="M92" s="102">
        <v>100</v>
      </c>
      <c r="N92" s="102">
        <f t="shared" si="22"/>
        <v>3550</v>
      </c>
      <c r="O92" s="135"/>
      <c r="P92" s="135"/>
      <c r="Q92" s="135"/>
      <c r="R92" s="135"/>
      <c r="S92" s="136"/>
      <c r="T92" s="137"/>
    </row>
    <row r="93" spans="1:20" ht="15.75">
      <c r="A93" s="68" t="s">
        <v>66</v>
      </c>
      <c r="B93" s="97" t="s">
        <v>38</v>
      </c>
      <c r="C93" s="97" t="s">
        <v>39</v>
      </c>
      <c r="D93" s="83" t="s">
        <v>158</v>
      </c>
      <c r="E93" s="99" t="s">
        <v>169</v>
      </c>
      <c r="F93" s="100" t="s">
        <v>40</v>
      </c>
      <c r="G93" s="101" t="s">
        <v>41</v>
      </c>
      <c r="H93" s="101">
        <v>1</v>
      </c>
      <c r="I93" s="102">
        <v>200</v>
      </c>
      <c r="J93" s="103">
        <v>1</v>
      </c>
      <c r="K93" s="102">
        <f t="shared" si="20"/>
        <v>200</v>
      </c>
      <c r="L93" s="102">
        <f t="shared" si="21"/>
        <v>30</v>
      </c>
      <c r="M93" s="102">
        <v>100</v>
      </c>
      <c r="N93" s="102">
        <f t="shared" si="22"/>
        <v>330</v>
      </c>
      <c r="O93" s="135"/>
      <c r="P93" s="135"/>
      <c r="Q93" s="135"/>
      <c r="R93" s="135"/>
      <c r="S93" s="136"/>
      <c r="T93" s="137"/>
    </row>
    <row r="94" spans="1:20" ht="15.75">
      <c r="A94" s="68" t="s">
        <v>66</v>
      </c>
      <c r="B94" s="97" t="s">
        <v>38</v>
      </c>
      <c r="C94" s="97" t="s">
        <v>39</v>
      </c>
      <c r="D94" s="83" t="s">
        <v>159</v>
      </c>
      <c r="E94" s="99" t="s">
        <v>169</v>
      </c>
      <c r="F94" s="100" t="s">
        <v>40</v>
      </c>
      <c r="G94" s="101" t="s">
        <v>41</v>
      </c>
      <c r="H94" s="101">
        <v>1</v>
      </c>
      <c r="I94" s="102">
        <v>250</v>
      </c>
      <c r="J94" s="103">
        <v>1</v>
      </c>
      <c r="K94" s="102">
        <f t="shared" si="20"/>
        <v>250</v>
      </c>
      <c r="L94" s="102">
        <f t="shared" si="21"/>
        <v>37.5</v>
      </c>
      <c r="M94" s="102">
        <v>100</v>
      </c>
      <c r="N94" s="102">
        <f t="shared" si="22"/>
        <v>387.5</v>
      </c>
      <c r="O94" s="135"/>
      <c r="P94" s="135"/>
      <c r="Q94" s="135"/>
      <c r="R94" s="135"/>
      <c r="S94" s="136"/>
      <c r="T94" s="137"/>
    </row>
    <row r="95" spans="1:20" ht="15.75">
      <c r="A95" s="70" t="s">
        <v>66</v>
      </c>
      <c r="B95" s="111" t="s">
        <v>38</v>
      </c>
      <c r="C95" s="111" t="s">
        <v>39</v>
      </c>
      <c r="D95" s="84" t="s">
        <v>160</v>
      </c>
      <c r="E95" s="99" t="s">
        <v>169</v>
      </c>
      <c r="F95" s="112" t="s">
        <v>40</v>
      </c>
      <c r="G95" s="112" t="s">
        <v>41</v>
      </c>
      <c r="H95" s="112">
        <v>1</v>
      </c>
      <c r="I95" s="120">
        <v>120</v>
      </c>
      <c r="J95" s="121">
        <v>1</v>
      </c>
      <c r="K95" s="120">
        <v>200</v>
      </c>
      <c r="L95" s="120">
        <v>30</v>
      </c>
      <c r="M95" s="120">
        <v>100</v>
      </c>
      <c r="N95" s="120">
        <v>330</v>
      </c>
      <c r="O95" s="135"/>
      <c r="P95" s="135"/>
      <c r="Q95" s="135"/>
      <c r="R95" s="135"/>
      <c r="S95" s="136"/>
      <c r="T95" s="137"/>
    </row>
    <row r="96" spans="1:20" ht="15.75">
      <c r="A96" s="70" t="s">
        <v>66</v>
      </c>
      <c r="B96" s="111" t="s">
        <v>38</v>
      </c>
      <c r="C96" s="111" t="s">
        <v>39</v>
      </c>
      <c r="D96" s="84" t="s">
        <v>161</v>
      </c>
      <c r="E96" s="99" t="s">
        <v>169</v>
      </c>
      <c r="F96" s="112" t="s">
        <v>40</v>
      </c>
      <c r="G96" s="112" t="s">
        <v>41</v>
      </c>
      <c r="H96" s="112">
        <v>1</v>
      </c>
      <c r="I96" s="120">
        <v>150</v>
      </c>
      <c r="J96" s="121">
        <v>1</v>
      </c>
      <c r="K96" s="120">
        <v>200</v>
      </c>
      <c r="L96" s="120">
        <v>30</v>
      </c>
      <c r="M96" s="120">
        <v>100</v>
      </c>
      <c r="N96" s="120">
        <v>330</v>
      </c>
      <c r="O96" s="135"/>
      <c r="P96" s="135"/>
      <c r="Q96" s="135"/>
      <c r="R96" s="135"/>
      <c r="S96" s="136"/>
      <c r="T96" s="137"/>
    </row>
    <row r="97" spans="1:20" ht="15.75">
      <c r="A97" s="70" t="s">
        <v>66</v>
      </c>
      <c r="B97" s="111" t="s">
        <v>38</v>
      </c>
      <c r="C97" s="111" t="s">
        <v>39</v>
      </c>
      <c r="D97" s="84" t="s">
        <v>162</v>
      </c>
      <c r="E97" s="99" t="s">
        <v>169</v>
      </c>
      <c r="F97" s="112" t="s">
        <v>40</v>
      </c>
      <c r="G97" s="112" t="s">
        <v>41</v>
      </c>
      <c r="H97" s="112">
        <v>1</v>
      </c>
      <c r="I97" s="120">
        <v>200</v>
      </c>
      <c r="J97" s="121">
        <v>1</v>
      </c>
      <c r="K97" s="120">
        <v>200</v>
      </c>
      <c r="L97" s="120">
        <v>30</v>
      </c>
      <c r="M97" s="120">
        <v>100</v>
      </c>
      <c r="N97" s="120">
        <v>330</v>
      </c>
      <c r="O97" s="135"/>
      <c r="P97" s="135"/>
      <c r="Q97" s="135"/>
      <c r="R97" s="135"/>
      <c r="S97" s="136"/>
      <c r="T97" s="137"/>
    </row>
    <row r="98" spans="1:20" ht="15.75">
      <c r="A98" s="70" t="s">
        <v>66</v>
      </c>
      <c r="B98" s="111" t="s">
        <v>38</v>
      </c>
      <c r="C98" s="111" t="s">
        <v>39</v>
      </c>
      <c r="D98" s="84" t="s">
        <v>163</v>
      </c>
      <c r="E98" s="99" t="s">
        <v>169</v>
      </c>
      <c r="F98" s="112" t="s">
        <v>40</v>
      </c>
      <c r="G98" s="112" t="s">
        <v>41</v>
      </c>
      <c r="H98" s="112">
        <v>1</v>
      </c>
      <c r="I98" s="120">
        <v>300</v>
      </c>
      <c r="J98" s="121">
        <v>1</v>
      </c>
      <c r="K98" s="120">
        <v>200</v>
      </c>
      <c r="L98" s="120">
        <v>30</v>
      </c>
      <c r="M98" s="120">
        <v>100</v>
      </c>
      <c r="N98" s="120">
        <v>330</v>
      </c>
      <c r="O98" s="135"/>
      <c r="P98" s="135"/>
      <c r="Q98" s="135"/>
      <c r="R98" s="135"/>
      <c r="S98" s="136"/>
      <c r="T98" s="137"/>
    </row>
    <row r="99" spans="1:20" ht="15.75">
      <c r="A99" s="78"/>
      <c r="B99" s="115"/>
      <c r="C99" s="115"/>
      <c r="D99" s="79"/>
      <c r="E99" s="114"/>
      <c r="F99" s="116"/>
      <c r="G99" s="116"/>
      <c r="H99" s="116"/>
      <c r="I99" s="117"/>
      <c r="J99" s="118"/>
      <c r="K99" s="117"/>
      <c r="L99" s="117"/>
      <c r="M99" s="117"/>
      <c r="N99" s="117"/>
      <c r="O99" s="135"/>
      <c r="P99" s="135"/>
      <c r="Q99" s="135"/>
      <c r="R99" s="135"/>
      <c r="S99" s="136"/>
      <c r="T99" s="137"/>
    </row>
    <row r="100" spans="1:20" ht="15.75">
      <c r="A100" s="68" t="s">
        <v>80</v>
      </c>
      <c r="B100" s="97" t="s">
        <v>38</v>
      </c>
      <c r="C100" s="97" t="s">
        <v>39</v>
      </c>
      <c r="D100" s="83" t="s">
        <v>151</v>
      </c>
      <c r="E100" s="99" t="s">
        <v>169</v>
      </c>
      <c r="F100" s="100" t="s">
        <v>40</v>
      </c>
      <c r="G100" s="101" t="s">
        <v>41</v>
      </c>
      <c r="H100" s="101" t="s">
        <v>46</v>
      </c>
      <c r="I100" s="102">
        <v>150</v>
      </c>
      <c r="J100" s="103">
        <v>20</v>
      </c>
      <c r="K100" s="102">
        <f>(I100*J100)</f>
        <v>3000</v>
      </c>
      <c r="L100" s="102">
        <f>(J100*I100)*0.15</f>
        <v>450</v>
      </c>
      <c r="M100" s="102">
        <v>50</v>
      </c>
      <c r="N100" s="102">
        <f>K100+L100+M100</f>
        <v>3500</v>
      </c>
      <c r="O100" s="135"/>
      <c r="P100" s="135"/>
      <c r="Q100" s="135"/>
      <c r="R100" s="135"/>
      <c r="S100" s="136"/>
      <c r="T100" s="140" t="s">
        <v>212</v>
      </c>
    </row>
    <row r="101" spans="1:20" ht="15.75">
      <c r="A101" s="68" t="s">
        <v>80</v>
      </c>
      <c r="B101" s="97" t="s">
        <v>207</v>
      </c>
      <c r="C101" s="97" t="s">
        <v>39</v>
      </c>
      <c r="D101" s="83" t="s">
        <v>206</v>
      </c>
      <c r="E101" s="99" t="s">
        <v>169</v>
      </c>
      <c r="F101" s="100" t="s">
        <v>40</v>
      </c>
      <c r="G101" s="101" t="s">
        <v>41</v>
      </c>
      <c r="H101" s="101" t="s">
        <v>46</v>
      </c>
      <c r="I101" s="102">
        <v>150</v>
      </c>
      <c r="J101" s="103">
        <v>20</v>
      </c>
      <c r="K101" s="102">
        <f>(I101*J101)</f>
        <v>3000</v>
      </c>
      <c r="L101" s="102">
        <f>(J101*I101)*0.15</f>
        <v>450</v>
      </c>
      <c r="M101" s="102">
        <v>50</v>
      </c>
      <c r="N101" s="102">
        <f>K101+L101+M101</f>
        <v>3500</v>
      </c>
      <c r="O101" s="135"/>
      <c r="P101" s="135"/>
      <c r="Q101" s="135"/>
      <c r="R101" s="135"/>
      <c r="S101" s="136"/>
      <c r="T101" s="140" t="s">
        <v>212</v>
      </c>
    </row>
    <row r="102" spans="1:20" ht="15.75">
      <c r="A102" s="70" t="s">
        <v>80</v>
      </c>
      <c r="B102" s="111" t="s">
        <v>38</v>
      </c>
      <c r="C102" s="111" t="s">
        <v>39</v>
      </c>
      <c r="D102" s="84" t="s">
        <v>144</v>
      </c>
      <c r="E102" s="99" t="s">
        <v>169</v>
      </c>
      <c r="F102" s="100" t="s">
        <v>40</v>
      </c>
      <c r="G102" s="101" t="s">
        <v>41</v>
      </c>
      <c r="H102" s="101">
        <v>1</v>
      </c>
      <c r="I102" s="102">
        <v>130</v>
      </c>
      <c r="J102" s="103">
        <v>20</v>
      </c>
      <c r="K102" s="102">
        <f>(I102*J102)</f>
        <v>2600</v>
      </c>
      <c r="L102" s="102">
        <f>(J102*I102)*0.15</f>
        <v>390</v>
      </c>
      <c r="M102" s="102">
        <v>100</v>
      </c>
      <c r="N102" s="102">
        <f>K102+L102+M102</f>
        <v>3090</v>
      </c>
      <c r="O102" s="135"/>
      <c r="P102" s="135"/>
      <c r="Q102" s="135"/>
      <c r="R102" s="135"/>
      <c r="S102" s="136"/>
      <c r="T102" s="140" t="s">
        <v>212</v>
      </c>
    </row>
    <row r="103" spans="1:20" ht="15.75">
      <c r="A103" s="70" t="s">
        <v>80</v>
      </c>
      <c r="B103" s="111" t="s">
        <v>38</v>
      </c>
      <c r="C103" s="111" t="s">
        <v>39</v>
      </c>
      <c r="D103" s="84" t="s">
        <v>83</v>
      </c>
      <c r="E103" s="99" t="s">
        <v>169</v>
      </c>
      <c r="F103" s="100" t="s">
        <v>40</v>
      </c>
      <c r="G103" s="101" t="s">
        <v>41</v>
      </c>
      <c r="H103" s="101">
        <v>1</v>
      </c>
      <c r="I103" s="102">
        <v>60</v>
      </c>
      <c r="J103" s="103">
        <v>36</v>
      </c>
      <c r="K103" s="102">
        <f>(I103*J103)</f>
        <v>2160</v>
      </c>
      <c r="L103" s="102">
        <f>(J103*I103)*0.15</f>
        <v>324</v>
      </c>
      <c r="M103" s="102">
        <v>100</v>
      </c>
      <c r="N103" s="102">
        <f>K103+L103+M103</f>
        <v>2584</v>
      </c>
      <c r="O103" s="135"/>
      <c r="P103" s="135"/>
      <c r="Q103" s="135"/>
      <c r="R103" s="135"/>
      <c r="S103" s="136"/>
      <c r="T103" s="137"/>
    </row>
    <row r="104" spans="1:20" ht="15.75">
      <c r="A104" s="70" t="s">
        <v>80</v>
      </c>
      <c r="B104" s="97" t="s">
        <v>38</v>
      </c>
      <c r="C104" s="97" t="s">
        <v>39</v>
      </c>
      <c r="D104" s="83" t="s">
        <v>65</v>
      </c>
      <c r="E104" s="99" t="s">
        <v>169</v>
      </c>
      <c r="F104" s="100" t="s">
        <v>40</v>
      </c>
      <c r="G104" s="101" t="s">
        <v>41</v>
      </c>
      <c r="H104" s="101">
        <v>1</v>
      </c>
      <c r="I104" s="102">
        <v>100</v>
      </c>
      <c r="J104" s="103">
        <v>20</v>
      </c>
      <c r="K104" s="102">
        <f>(I104*J104)</f>
        <v>2000</v>
      </c>
      <c r="L104" s="102">
        <f>(J104*I104)*0.15</f>
        <v>300</v>
      </c>
      <c r="M104" s="102">
        <v>0</v>
      </c>
      <c r="N104" s="102">
        <f>K104+L104+M104</f>
        <v>2300</v>
      </c>
      <c r="O104" s="135"/>
      <c r="P104" s="135"/>
      <c r="Q104" s="135"/>
      <c r="R104" s="135"/>
      <c r="S104" s="136"/>
      <c r="T104" s="140" t="s">
        <v>212</v>
      </c>
    </row>
    <row r="105" spans="1:20" ht="15.75">
      <c r="A105" s="78"/>
      <c r="B105" s="115"/>
      <c r="C105" s="115"/>
      <c r="D105" s="79"/>
      <c r="E105" s="114"/>
      <c r="F105" s="116"/>
      <c r="G105" s="116"/>
      <c r="H105" s="116"/>
      <c r="I105" s="117"/>
      <c r="J105" s="118"/>
      <c r="K105" s="117"/>
      <c r="L105" s="117"/>
      <c r="M105" s="117"/>
      <c r="N105" s="117"/>
      <c r="O105" s="135"/>
      <c r="P105" s="135"/>
      <c r="Q105" s="135"/>
      <c r="R105" s="135"/>
      <c r="S105" s="136"/>
      <c r="T105" s="137"/>
    </row>
    <row r="106" spans="1:20" ht="15.75">
      <c r="A106" s="70" t="s">
        <v>84</v>
      </c>
      <c r="B106" s="97" t="s">
        <v>38</v>
      </c>
      <c r="C106" s="97" t="s">
        <v>39</v>
      </c>
      <c r="D106" s="83" t="s">
        <v>205</v>
      </c>
      <c r="E106" s="99" t="s">
        <v>169</v>
      </c>
      <c r="F106" s="100" t="s">
        <v>40</v>
      </c>
      <c r="G106" s="101" t="s">
        <v>41</v>
      </c>
      <c r="H106" s="122" t="s">
        <v>46</v>
      </c>
      <c r="I106" s="102">
        <v>120</v>
      </c>
      <c r="J106" s="103">
        <v>20</v>
      </c>
      <c r="K106" s="102">
        <f aca="true" t="shared" si="23" ref="K106:K111">(I106*J106)</f>
        <v>2400</v>
      </c>
      <c r="L106" s="102">
        <f aca="true" t="shared" si="24" ref="L106:L111">(J106*I106)*0.15</f>
        <v>360</v>
      </c>
      <c r="M106" s="102">
        <v>50</v>
      </c>
      <c r="N106" s="102">
        <f aca="true" t="shared" si="25" ref="N106:N111">K106+L106+M106</f>
        <v>2810</v>
      </c>
      <c r="O106" s="135"/>
      <c r="P106" s="135"/>
      <c r="Q106" s="135"/>
      <c r="R106" s="135"/>
      <c r="S106" s="136"/>
      <c r="T106" s="140" t="s">
        <v>212</v>
      </c>
    </row>
    <row r="107" spans="1:20" ht="15.75">
      <c r="A107" s="70" t="s">
        <v>84</v>
      </c>
      <c r="B107" s="97" t="s">
        <v>38</v>
      </c>
      <c r="C107" s="97" t="s">
        <v>39</v>
      </c>
      <c r="D107" s="83" t="s">
        <v>85</v>
      </c>
      <c r="E107" s="99" t="s">
        <v>169</v>
      </c>
      <c r="F107" s="100" t="s">
        <v>40</v>
      </c>
      <c r="G107" s="101" t="s">
        <v>41</v>
      </c>
      <c r="H107" s="122" t="s">
        <v>46</v>
      </c>
      <c r="I107" s="102">
        <v>120</v>
      </c>
      <c r="J107" s="103">
        <v>20</v>
      </c>
      <c r="K107" s="102">
        <f t="shared" si="23"/>
        <v>2400</v>
      </c>
      <c r="L107" s="102">
        <f t="shared" si="24"/>
        <v>360</v>
      </c>
      <c r="M107" s="102">
        <v>50</v>
      </c>
      <c r="N107" s="102">
        <f t="shared" si="25"/>
        <v>2810</v>
      </c>
      <c r="O107" s="135"/>
      <c r="P107" s="135"/>
      <c r="Q107" s="135"/>
      <c r="R107" s="135"/>
      <c r="S107" s="136"/>
      <c r="T107" s="140" t="s">
        <v>212</v>
      </c>
    </row>
    <row r="108" spans="1:20" ht="15.75">
      <c r="A108" s="70" t="s">
        <v>84</v>
      </c>
      <c r="B108" s="111" t="s">
        <v>38</v>
      </c>
      <c r="C108" s="111" t="s">
        <v>39</v>
      </c>
      <c r="D108" s="84" t="s">
        <v>144</v>
      </c>
      <c r="E108" s="99" t="s">
        <v>169</v>
      </c>
      <c r="F108" s="100" t="s">
        <v>40</v>
      </c>
      <c r="G108" s="101" t="s">
        <v>41</v>
      </c>
      <c r="H108" s="101">
        <v>1</v>
      </c>
      <c r="I108" s="102">
        <v>130</v>
      </c>
      <c r="J108" s="103">
        <v>20</v>
      </c>
      <c r="K108" s="102">
        <f t="shared" si="23"/>
        <v>2600</v>
      </c>
      <c r="L108" s="102">
        <f t="shared" si="24"/>
        <v>390</v>
      </c>
      <c r="M108" s="102">
        <v>100</v>
      </c>
      <c r="N108" s="102">
        <f t="shared" si="25"/>
        <v>3090</v>
      </c>
      <c r="O108" s="135"/>
      <c r="P108" s="135"/>
      <c r="Q108" s="135"/>
      <c r="R108" s="135"/>
      <c r="S108" s="136"/>
      <c r="T108" s="140" t="s">
        <v>212</v>
      </c>
    </row>
    <row r="109" spans="1:20" ht="15.75">
      <c r="A109" s="70" t="s">
        <v>84</v>
      </c>
      <c r="B109" s="97" t="s">
        <v>38</v>
      </c>
      <c r="C109" s="97" t="s">
        <v>39</v>
      </c>
      <c r="D109" s="83" t="s">
        <v>86</v>
      </c>
      <c r="E109" s="99" t="s">
        <v>169</v>
      </c>
      <c r="F109" s="100" t="s">
        <v>40</v>
      </c>
      <c r="G109" s="101" t="s">
        <v>41</v>
      </c>
      <c r="H109" s="101">
        <v>1</v>
      </c>
      <c r="I109" s="102">
        <v>100</v>
      </c>
      <c r="J109" s="103">
        <v>20</v>
      </c>
      <c r="K109" s="102">
        <f t="shared" si="23"/>
        <v>2000</v>
      </c>
      <c r="L109" s="102">
        <f t="shared" si="24"/>
        <v>300</v>
      </c>
      <c r="M109" s="102">
        <v>50</v>
      </c>
      <c r="N109" s="102">
        <f t="shared" si="25"/>
        <v>2350</v>
      </c>
      <c r="O109" s="135"/>
      <c r="P109" s="135"/>
      <c r="Q109" s="135"/>
      <c r="R109" s="135"/>
      <c r="S109" s="136"/>
      <c r="T109" s="137"/>
    </row>
    <row r="110" spans="1:20" ht="15.75">
      <c r="A110" s="70" t="s">
        <v>84</v>
      </c>
      <c r="B110" s="111" t="s">
        <v>38</v>
      </c>
      <c r="C110" s="111" t="s">
        <v>39</v>
      </c>
      <c r="D110" s="84" t="s">
        <v>87</v>
      </c>
      <c r="E110" s="99" t="s">
        <v>169</v>
      </c>
      <c r="F110" s="100" t="s">
        <v>40</v>
      </c>
      <c r="G110" s="101" t="s">
        <v>41</v>
      </c>
      <c r="H110" s="101">
        <v>1</v>
      </c>
      <c r="I110" s="102">
        <v>72</v>
      </c>
      <c r="J110" s="103">
        <v>36</v>
      </c>
      <c r="K110" s="102">
        <f t="shared" si="23"/>
        <v>2592</v>
      </c>
      <c r="L110" s="102">
        <f t="shared" si="24"/>
        <v>388.8</v>
      </c>
      <c r="M110" s="102">
        <v>100</v>
      </c>
      <c r="N110" s="102">
        <f t="shared" si="25"/>
        <v>3080.8</v>
      </c>
      <c r="O110" s="135"/>
      <c r="P110" s="135"/>
      <c r="Q110" s="135"/>
      <c r="R110" s="135"/>
      <c r="S110" s="136"/>
      <c r="T110" s="137"/>
    </row>
    <row r="111" spans="1:20" ht="15.75">
      <c r="A111" s="70" t="s">
        <v>84</v>
      </c>
      <c r="B111" s="97" t="s">
        <v>38</v>
      </c>
      <c r="C111" s="97" t="s">
        <v>39</v>
      </c>
      <c r="D111" s="83" t="s">
        <v>65</v>
      </c>
      <c r="E111" s="99" t="s">
        <v>169</v>
      </c>
      <c r="F111" s="100" t="s">
        <v>40</v>
      </c>
      <c r="G111" s="101" t="s">
        <v>41</v>
      </c>
      <c r="H111" s="101">
        <v>1</v>
      </c>
      <c r="I111" s="102">
        <v>100</v>
      </c>
      <c r="J111" s="103">
        <v>20</v>
      </c>
      <c r="K111" s="102">
        <f t="shared" si="23"/>
        <v>2000</v>
      </c>
      <c r="L111" s="102">
        <f t="shared" si="24"/>
        <v>300</v>
      </c>
      <c r="M111" s="102">
        <v>0</v>
      </c>
      <c r="N111" s="102">
        <f t="shared" si="25"/>
        <v>2300</v>
      </c>
      <c r="O111" s="135"/>
      <c r="P111" s="135"/>
      <c r="Q111" s="135"/>
      <c r="R111" s="135"/>
      <c r="S111" s="136"/>
      <c r="T111" s="140" t="s">
        <v>212</v>
      </c>
    </row>
    <row r="112" spans="1:20" ht="15.75">
      <c r="A112" s="74"/>
      <c r="B112" s="115"/>
      <c r="C112" s="115"/>
      <c r="D112" s="79"/>
      <c r="E112" s="114"/>
      <c r="F112" s="116"/>
      <c r="G112" s="116"/>
      <c r="H112" s="116"/>
      <c r="I112" s="117"/>
      <c r="J112" s="118"/>
      <c r="K112" s="117"/>
      <c r="L112" s="117"/>
      <c r="M112" s="117"/>
      <c r="N112" s="117"/>
      <c r="O112" s="135"/>
      <c r="P112" s="135"/>
      <c r="Q112" s="135"/>
      <c r="R112" s="135"/>
      <c r="S112" s="136"/>
      <c r="T112" s="137"/>
    </row>
    <row r="113" spans="1:20" ht="15.75">
      <c r="A113" s="68" t="s">
        <v>59</v>
      </c>
      <c r="B113" s="97" t="s">
        <v>38</v>
      </c>
      <c r="C113" s="97" t="s">
        <v>39</v>
      </c>
      <c r="D113" s="83" t="s">
        <v>61</v>
      </c>
      <c r="E113" s="99" t="s">
        <v>169</v>
      </c>
      <c r="F113" s="100" t="s">
        <v>40</v>
      </c>
      <c r="G113" s="101" t="s">
        <v>41</v>
      </c>
      <c r="H113" s="101">
        <v>1</v>
      </c>
      <c r="I113" s="102">
        <v>2250</v>
      </c>
      <c r="J113" s="103">
        <v>1</v>
      </c>
      <c r="K113" s="102">
        <f>(I113*J113)</f>
        <v>2250</v>
      </c>
      <c r="L113" s="102">
        <f>(J113*I113)*0.15</f>
        <v>337.5</v>
      </c>
      <c r="M113" s="102">
        <v>200</v>
      </c>
      <c r="N113" s="102">
        <f>K113+L113+M113</f>
        <v>2787.5</v>
      </c>
      <c r="O113" s="135"/>
      <c r="P113" s="135"/>
      <c r="Q113" s="135"/>
      <c r="R113" s="135"/>
      <c r="S113" s="136"/>
      <c r="T113" s="140" t="s">
        <v>212</v>
      </c>
    </row>
    <row r="114" spans="1:20" ht="15.75">
      <c r="A114" s="68" t="s">
        <v>59</v>
      </c>
      <c r="B114" s="97" t="s">
        <v>38</v>
      </c>
      <c r="C114" s="97" t="s">
        <v>39</v>
      </c>
      <c r="D114" s="83" t="s">
        <v>47</v>
      </c>
      <c r="E114" s="99" t="s">
        <v>169</v>
      </c>
      <c r="F114" s="100" t="s">
        <v>40</v>
      </c>
      <c r="G114" s="101" t="s">
        <v>41</v>
      </c>
      <c r="H114" s="101">
        <v>1</v>
      </c>
      <c r="I114" s="102">
        <v>500</v>
      </c>
      <c r="J114" s="103">
        <v>1</v>
      </c>
      <c r="K114" s="102">
        <f>(I114*J114)</f>
        <v>500</v>
      </c>
      <c r="L114" s="102">
        <f>(J114*I114)*0.15</f>
        <v>75</v>
      </c>
      <c r="M114" s="102">
        <v>75</v>
      </c>
      <c r="N114" s="102">
        <f>K114+L114+M114</f>
        <v>650</v>
      </c>
      <c r="O114" s="135"/>
      <c r="P114" s="135"/>
      <c r="Q114" s="135"/>
      <c r="R114" s="135"/>
      <c r="S114" s="136"/>
      <c r="T114" s="140" t="s">
        <v>212</v>
      </c>
    </row>
    <row r="115" spans="1:20" ht="15.75">
      <c r="A115" s="68" t="s">
        <v>59</v>
      </c>
      <c r="B115" s="97" t="s">
        <v>38</v>
      </c>
      <c r="C115" s="97" t="s">
        <v>39</v>
      </c>
      <c r="D115" s="83" t="s">
        <v>209</v>
      </c>
      <c r="E115" s="99" t="s">
        <v>169</v>
      </c>
      <c r="F115" s="100" t="s">
        <v>40</v>
      </c>
      <c r="G115" s="101" t="s">
        <v>41</v>
      </c>
      <c r="H115" s="110" t="s">
        <v>46</v>
      </c>
      <c r="I115" s="102">
        <v>200</v>
      </c>
      <c r="J115" s="103">
        <v>25</v>
      </c>
      <c r="K115" s="102">
        <f>(I115*J115)</f>
        <v>5000</v>
      </c>
      <c r="L115" s="102">
        <f>(J115*I115)*0.15</f>
        <v>750</v>
      </c>
      <c r="M115" s="102">
        <v>100</v>
      </c>
      <c r="N115" s="102">
        <f>K115+L115+M115</f>
        <v>5850</v>
      </c>
      <c r="O115" s="135"/>
      <c r="P115" s="135"/>
      <c r="Q115" s="135"/>
      <c r="R115" s="135"/>
      <c r="S115" s="136"/>
      <c r="T115" s="140" t="s">
        <v>212</v>
      </c>
    </row>
    <row r="116" spans="1:20" ht="15.75">
      <c r="A116" s="68" t="s">
        <v>59</v>
      </c>
      <c r="B116" s="97" t="s">
        <v>38</v>
      </c>
      <c r="C116" s="97" t="s">
        <v>39</v>
      </c>
      <c r="D116" s="83" t="s">
        <v>210</v>
      </c>
      <c r="E116" s="99" t="s">
        <v>169</v>
      </c>
      <c r="F116" s="100" t="s">
        <v>40</v>
      </c>
      <c r="G116" s="101" t="s">
        <v>41</v>
      </c>
      <c r="H116" s="101">
        <v>1</v>
      </c>
      <c r="I116" s="102">
        <v>60</v>
      </c>
      <c r="J116" s="103">
        <v>25</v>
      </c>
      <c r="K116" s="102">
        <f>(I116*J116)</f>
        <v>1500</v>
      </c>
      <c r="L116" s="102">
        <f>(J116*I116)*0.15</f>
        <v>225</v>
      </c>
      <c r="M116" s="102">
        <v>100</v>
      </c>
      <c r="N116" s="102">
        <f>K116+L116+M116</f>
        <v>1825</v>
      </c>
      <c r="O116" s="135"/>
      <c r="P116" s="135"/>
      <c r="Q116" s="135"/>
      <c r="R116" s="135"/>
      <c r="S116" s="136"/>
      <c r="T116" s="140" t="s">
        <v>212</v>
      </c>
    </row>
    <row r="117" spans="1:20" ht="15.75">
      <c r="A117" s="68" t="s">
        <v>59</v>
      </c>
      <c r="B117" s="97" t="s">
        <v>38</v>
      </c>
      <c r="C117" s="97" t="s">
        <v>39</v>
      </c>
      <c r="D117" s="83" t="s">
        <v>211</v>
      </c>
      <c r="E117" s="99" t="s">
        <v>169</v>
      </c>
      <c r="F117" s="100" t="s">
        <v>40</v>
      </c>
      <c r="G117" s="101" t="s">
        <v>41</v>
      </c>
      <c r="H117" s="110" t="s">
        <v>46</v>
      </c>
      <c r="I117" s="102">
        <v>130</v>
      </c>
      <c r="J117" s="103">
        <v>25</v>
      </c>
      <c r="K117" s="102">
        <f>(I117*J117)</f>
        <v>3250</v>
      </c>
      <c r="L117" s="102">
        <f>(J117*I117)*0.15</f>
        <v>487.5</v>
      </c>
      <c r="M117" s="102">
        <v>200</v>
      </c>
      <c r="N117" s="102">
        <f>K117+L117+M117</f>
        <v>3937.5</v>
      </c>
      <c r="O117" s="135"/>
      <c r="P117" s="135"/>
      <c r="Q117" s="135"/>
      <c r="R117" s="135"/>
      <c r="S117" s="136"/>
      <c r="T117" s="140" t="s">
        <v>212</v>
      </c>
    </row>
    <row r="118" spans="1:20" ht="15.75">
      <c r="A118" s="74"/>
      <c r="B118" s="123"/>
      <c r="C118" s="123"/>
      <c r="D118" s="75"/>
      <c r="E118" s="114"/>
      <c r="F118" s="124"/>
      <c r="G118" s="124"/>
      <c r="H118" s="125"/>
      <c r="I118" s="117"/>
      <c r="J118" s="118"/>
      <c r="K118" s="117"/>
      <c r="L118" s="117"/>
      <c r="M118" s="117"/>
      <c r="N118" s="117"/>
      <c r="O118" s="135"/>
      <c r="P118" s="135"/>
      <c r="Q118" s="135"/>
      <c r="R118" s="135"/>
      <c r="S118" s="136"/>
      <c r="T118" s="137"/>
    </row>
    <row r="119" spans="1:20" ht="15.75">
      <c r="A119" s="68" t="s">
        <v>58</v>
      </c>
      <c r="B119" s="97" t="s">
        <v>38</v>
      </c>
      <c r="C119" s="97" t="s">
        <v>39</v>
      </c>
      <c r="D119" s="83" t="s">
        <v>61</v>
      </c>
      <c r="E119" s="99" t="s">
        <v>167</v>
      </c>
      <c r="F119" s="100" t="s">
        <v>40</v>
      </c>
      <c r="G119" s="101" t="s">
        <v>41</v>
      </c>
      <c r="H119" s="101">
        <v>1</v>
      </c>
      <c r="I119" s="102">
        <v>2250</v>
      </c>
      <c r="J119" s="103">
        <v>1</v>
      </c>
      <c r="K119" s="102">
        <f>(I119*J119)</f>
        <v>2250</v>
      </c>
      <c r="L119" s="102">
        <f>(J119*I119)*0.15</f>
        <v>337.5</v>
      </c>
      <c r="M119" s="102">
        <v>200</v>
      </c>
      <c r="N119" s="102">
        <f>K119+L119+M119</f>
        <v>2787.5</v>
      </c>
      <c r="O119" s="135"/>
      <c r="P119" s="135"/>
      <c r="Q119" s="135"/>
      <c r="R119" s="135"/>
      <c r="S119" s="136"/>
      <c r="T119" s="140" t="s">
        <v>212</v>
      </c>
    </row>
    <row r="120" spans="1:20" ht="15.75">
      <c r="A120" s="68" t="s">
        <v>58</v>
      </c>
      <c r="B120" s="97" t="s">
        <v>38</v>
      </c>
      <c r="C120" s="97" t="s">
        <v>39</v>
      </c>
      <c r="D120" s="83" t="s">
        <v>208</v>
      </c>
      <c r="E120" s="99" t="s">
        <v>167</v>
      </c>
      <c r="F120" s="100" t="s">
        <v>40</v>
      </c>
      <c r="G120" s="101" t="s">
        <v>41</v>
      </c>
      <c r="H120" s="101">
        <v>1</v>
      </c>
      <c r="I120" s="102">
        <v>1200</v>
      </c>
      <c r="J120" s="103">
        <v>1</v>
      </c>
      <c r="K120" s="102">
        <f>(I120*J120)</f>
        <v>1200</v>
      </c>
      <c r="L120" s="102">
        <f>(J120*I120)*0.15</f>
        <v>180</v>
      </c>
      <c r="M120" s="102">
        <v>75</v>
      </c>
      <c r="N120" s="102">
        <f>K120+L120+M120</f>
        <v>1455</v>
      </c>
      <c r="O120" s="135"/>
      <c r="P120" s="135"/>
      <c r="Q120" s="135"/>
      <c r="R120" s="135"/>
      <c r="S120" s="136"/>
      <c r="T120" s="140" t="s">
        <v>212</v>
      </c>
    </row>
    <row r="121" spans="1:20" ht="15.75">
      <c r="A121" s="68" t="s">
        <v>58</v>
      </c>
      <c r="B121" s="97" t="s">
        <v>38</v>
      </c>
      <c r="C121" s="97" t="s">
        <v>39</v>
      </c>
      <c r="D121" s="83" t="s">
        <v>209</v>
      </c>
      <c r="E121" s="99" t="s">
        <v>169</v>
      </c>
      <c r="F121" s="100" t="s">
        <v>40</v>
      </c>
      <c r="G121" s="101" t="s">
        <v>41</v>
      </c>
      <c r="H121" s="110" t="s">
        <v>46</v>
      </c>
      <c r="I121" s="102">
        <v>200</v>
      </c>
      <c r="J121" s="103">
        <v>25</v>
      </c>
      <c r="K121" s="102">
        <f>(I121*J121)</f>
        <v>5000</v>
      </c>
      <c r="L121" s="102">
        <f>(J121*I121)*0.15</f>
        <v>750</v>
      </c>
      <c r="M121" s="102">
        <v>100</v>
      </c>
      <c r="N121" s="102">
        <f>K121+L121+M121</f>
        <v>5850</v>
      </c>
      <c r="O121" s="135"/>
      <c r="P121" s="135"/>
      <c r="Q121" s="135"/>
      <c r="R121" s="135"/>
      <c r="S121" s="136"/>
      <c r="T121" s="140" t="s">
        <v>212</v>
      </c>
    </row>
    <row r="122" spans="1:20" ht="15.75">
      <c r="A122" s="68" t="s">
        <v>58</v>
      </c>
      <c r="B122" s="97" t="s">
        <v>38</v>
      </c>
      <c r="C122" s="97" t="s">
        <v>39</v>
      </c>
      <c r="D122" s="83" t="s">
        <v>210</v>
      </c>
      <c r="E122" s="99" t="s">
        <v>169</v>
      </c>
      <c r="F122" s="100" t="s">
        <v>40</v>
      </c>
      <c r="G122" s="101" t="s">
        <v>41</v>
      </c>
      <c r="H122" s="101">
        <v>1</v>
      </c>
      <c r="I122" s="102">
        <v>60</v>
      </c>
      <c r="J122" s="103">
        <v>25</v>
      </c>
      <c r="K122" s="102">
        <f>(I122*J122)</f>
        <v>1500</v>
      </c>
      <c r="L122" s="102">
        <f>(J122*I122)*0.15</f>
        <v>225</v>
      </c>
      <c r="M122" s="102">
        <v>100</v>
      </c>
      <c r="N122" s="102">
        <f>K122+L122+M122</f>
        <v>1825</v>
      </c>
      <c r="O122" s="135"/>
      <c r="P122" s="135"/>
      <c r="Q122" s="135"/>
      <c r="R122" s="135"/>
      <c r="S122" s="136"/>
      <c r="T122" s="140" t="s">
        <v>212</v>
      </c>
    </row>
    <row r="123" spans="1:20" ht="15.75">
      <c r="A123" s="68" t="s">
        <v>58</v>
      </c>
      <c r="B123" s="97" t="s">
        <v>38</v>
      </c>
      <c r="C123" s="97" t="s">
        <v>39</v>
      </c>
      <c r="D123" s="83" t="s">
        <v>211</v>
      </c>
      <c r="E123" s="99" t="s">
        <v>169</v>
      </c>
      <c r="F123" s="100" t="s">
        <v>40</v>
      </c>
      <c r="G123" s="101" t="s">
        <v>41</v>
      </c>
      <c r="H123" s="110" t="s">
        <v>46</v>
      </c>
      <c r="I123" s="102">
        <v>130</v>
      </c>
      <c r="J123" s="103">
        <v>25</v>
      </c>
      <c r="K123" s="102">
        <f>(I123*J123)</f>
        <v>3250</v>
      </c>
      <c r="L123" s="102">
        <f>(J123*I123)*0.15</f>
        <v>487.5</v>
      </c>
      <c r="M123" s="102">
        <v>200</v>
      </c>
      <c r="N123" s="102">
        <f>K123+L123+M123</f>
        <v>3937.5</v>
      </c>
      <c r="O123" s="135"/>
      <c r="P123" s="135"/>
      <c r="Q123" s="135"/>
      <c r="R123" s="135"/>
      <c r="S123" s="136"/>
      <c r="T123" s="140" t="s">
        <v>212</v>
      </c>
    </row>
    <row r="124" spans="1:20" ht="15.75">
      <c r="A124" s="78"/>
      <c r="B124" s="115"/>
      <c r="C124" s="115"/>
      <c r="D124" s="79"/>
      <c r="E124" s="114"/>
      <c r="F124" s="116"/>
      <c r="G124" s="116"/>
      <c r="H124" s="116"/>
      <c r="I124" s="117"/>
      <c r="J124" s="118"/>
      <c r="K124" s="117"/>
      <c r="L124" s="117"/>
      <c r="M124" s="117"/>
      <c r="N124" s="117"/>
      <c r="O124" s="135"/>
      <c r="P124" s="135"/>
      <c r="Q124" s="135"/>
      <c r="R124" s="135"/>
      <c r="S124" s="136"/>
      <c r="T124" s="137"/>
    </row>
    <row r="125" spans="1:20" ht="15.75">
      <c r="A125" s="68" t="s">
        <v>105</v>
      </c>
      <c r="B125" s="97" t="s">
        <v>38</v>
      </c>
      <c r="C125" s="97" t="s">
        <v>45</v>
      </c>
      <c r="D125" s="83" t="s">
        <v>108</v>
      </c>
      <c r="E125" s="99" t="s">
        <v>168</v>
      </c>
      <c r="F125" s="100" t="s">
        <v>40</v>
      </c>
      <c r="G125" s="101" t="s">
        <v>43</v>
      </c>
      <c r="H125" s="101">
        <v>10</v>
      </c>
      <c r="I125" s="102">
        <v>4400</v>
      </c>
      <c r="J125" s="103">
        <v>3</v>
      </c>
      <c r="K125" s="102">
        <f aca="true" t="shared" si="26" ref="K125:K132">(I125*J125)</f>
        <v>13200</v>
      </c>
      <c r="L125" s="102">
        <f aca="true" t="shared" si="27" ref="L125:L132">(J125*I125)*0.15</f>
        <v>1980</v>
      </c>
      <c r="M125" s="102">
        <v>500</v>
      </c>
      <c r="N125" s="102">
        <f aca="true" t="shared" si="28" ref="N125:N132">K125+L125+M125</f>
        <v>15680</v>
      </c>
      <c r="O125" s="135"/>
      <c r="P125" s="135"/>
      <c r="Q125" s="135"/>
      <c r="R125" s="135"/>
      <c r="S125" s="136"/>
      <c r="T125" s="137"/>
    </row>
    <row r="126" spans="1:20" ht="15.75">
      <c r="A126" s="68" t="s">
        <v>105</v>
      </c>
      <c r="B126" s="97" t="s">
        <v>38</v>
      </c>
      <c r="C126" s="97" t="s">
        <v>45</v>
      </c>
      <c r="D126" s="83" t="s">
        <v>186</v>
      </c>
      <c r="E126" s="99" t="s">
        <v>168</v>
      </c>
      <c r="F126" s="100" t="s">
        <v>40</v>
      </c>
      <c r="G126" s="101" t="s">
        <v>43</v>
      </c>
      <c r="H126" s="101">
        <v>10</v>
      </c>
      <c r="I126" s="102">
        <v>2500</v>
      </c>
      <c r="J126" s="103">
        <v>1</v>
      </c>
      <c r="K126" s="102">
        <f>(I126*J126)</f>
        <v>2500</v>
      </c>
      <c r="L126" s="102">
        <f>(J126*I126)*0.15</f>
        <v>375</v>
      </c>
      <c r="M126" s="102">
        <v>500</v>
      </c>
      <c r="N126" s="102">
        <f>K126+L126+M126</f>
        <v>3375</v>
      </c>
      <c r="O126" s="135"/>
      <c r="P126" s="135"/>
      <c r="Q126" s="135"/>
      <c r="R126" s="135"/>
      <c r="S126" s="136"/>
      <c r="T126" s="137"/>
    </row>
    <row r="127" spans="1:20" ht="15.75">
      <c r="A127" s="68" t="s">
        <v>105</v>
      </c>
      <c r="B127" s="97" t="s">
        <v>38</v>
      </c>
      <c r="C127" s="97" t="s">
        <v>45</v>
      </c>
      <c r="D127" s="83" t="s">
        <v>109</v>
      </c>
      <c r="E127" s="99" t="s">
        <v>168</v>
      </c>
      <c r="F127" s="100" t="s">
        <v>40</v>
      </c>
      <c r="G127" s="101" t="s">
        <v>43</v>
      </c>
      <c r="H127" s="101">
        <v>10</v>
      </c>
      <c r="I127" s="102">
        <v>520</v>
      </c>
      <c r="J127" s="103">
        <v>8</v>
      </c>
      <c r="K127" s="102">
        <f t="shared" si="26"/>
        <v>4160</v>
      </c>
      <c r="L127" s="102">
        <f t="shared" si="27"/>
        <v>624</v>
      </c>
      <c r="M127" s="102">
        <v>500</v>
      </c>
      <c r="N127" s="102">
        <f t="shared" si="28"/>
        <v>5284</v>
      </c>
      <c r="O127" s="135"/>
      <c r="P127" s="135"/>
      <c r="Q127" s="135"/>
      <c r="R127" s="135"/>
      <c r="S127" s="136"/>
      <c r="T127" s="137"/>
    </row>
    <row r="128" spans="1:20" ht="15.75">
      <c r="A128" s="68" t="s">
        <v>105</v>
      </c>
      <c r="B128" s="97" t="s">
        <v>38</v>
      </c>
      <c r="C128" s="97" t="s">
        <v>45</v>
      </c>
      <c r="D128" s="83" t="s">
        <v>187</v>
      </c>
      <c r="E128" s="99" t="s">
        <v>168</v>
      </c>
      <c r="F128" s="100" t="s">
        <v>40</v>
      </c>
      <c r="G128" s="101" t="s">
        <v>43</v>
      </c>
      <c r="H128" s="101">
        <v>10</v>
      </c>
      <c r="I128" s="102">
        <v>200</v>
      </c>
      <c r="J128" s="103">
        <v>3</v>
      </c>
      <c r="K128" s="102">
        <f>(I128*J128)</f>
        <v>600</v>
      </c>
      <c r="L128" s="102">
        <f>(J128*I128)*0.15</f>
        <v>90</v>
      </c>
      <c r="M128" s="102">
        <v>500</v>
      </c>
      <c r="N128" s="102">
        <f>K128+L128+M128</f>
        <v>1190</v>
      </c>
      <c r="O128" s="135"/>
      <c r="P128" s="135"/>
      <c r="Q128" s="135"/>
      <c r="R128" s="135"/>
      <c r="S128" s="136"/>
      <c r="T128" s="137"/>
    </row>
    <row r="129" spans="1:20" ht="15.75">
      <c r="A129" s="68" t="s">
        <v>105</v>
      </c>
      <c r="B129" s="97" t="s">
        <v>38</v>
      </c>
      <c r="C129" s="97" t="s">
        <v>45</v>
      </c>
      <c r="D129" s="83" t="s">
        <v>110</v>
      </c>
      <c r="E129" s="99" t="s">
        <v>168</v>
      </c>
      <c r="F129" s="100" t="s">
        <v>40</v>
      </c>
      <c r="G129" s="101" t="s">
        <v>43</v>
      </c>
      <c r="H129" s="101">
        <v>10</v>
      </c>
      <c r="I129" s="102">
        <v>720</v>
      </c>
      <c r="J129" s="103">
        <v>2</v>
      </c>
      <c r="K129" s="102">
        <f>(I129*J129)</f>
        <v>1440</v>
      </c>
      <c r="L129" s="102">
        <f>(J129*I129)*0.15</f>
        <v>216</v>
      </c>
      <c r="M129" s="102">
        <v>500</v>
      </c>
      <c r="N129" s="102">
        <f>K129+L129+M129</f>
        <v>2156</v>
      </c>
      <c r="O129" s="135"/>
      <c r="P129" s="135"/>
      <c r="Q129" s="135"/>
      <c r="R129" s="135"/>
      <c r="S129" s="136"/>
      <c r="T129" s="137"/>
    </row>
    <row r="130" spans="1:20" ht="15.75">
      <c r="A130" s="68" t="s">
        <v>105</v>
      </c>
      <c r="B130" s="97" t="s">
        <v>38</v>
      </c>
      <c r="C130" s="97" t="s">
        <v>45</v>
      </c>
      <c r="D130" s="83" t="s">
        <v>111</v>
      </c>
      <c r="E130" s="99" t="s">
        <v>168</v>
      </c>
      <c r="F130" s="100" t="s">
        <v>40</v>
      </c>
      <c r="G130" s="101" t="s">
        <v>43</v>
      </c>
      <c r="H130" s="101">
        <v>10</v>
      </c>
      <c r="I130" s="102">
        <v>800</v>
      </c>
      <c r="J130" s="103">
        <v>3</v>
      </c>
      <c r="K130" s="102">
        <f t="shared" si="26"/>
        <v>2400</v>
      </c>
      <c r="L130" s="102">
        <f t="shared" si="27"/>
        <v>360</v>
      </c>
      <c r="M130" s="102">
        <v>200</v>
      </c>
      <c r="N130" s="102">
        <f t="shared" si="28"/>
        <v>2960</v>
      </c>
      <c r="O130" s="135"/>
      <c r="P130" s="135"/>
      <c r="Q130" s="135"/>
      <c r="R130" s="135"/>
      <c r="S130" s="136"/>
      <c r="T130" s="137"/>
    </row>
    <row r="131" spans="1:20" ht="15.75">
      <c r="A131" s="68" t="s">
        <v>105</v>
      </c>
      <c r="B131" s="97" t="s">
        <v>38</v>
      </c>
      <c r="C131" s="97" t="s">
        <v>45</v>
      </c>
      <c r="D131" s="83" t="s">
        <v>112</v>
      </c>
      <c r="E131" s="99" t="s">
        <v>168</v>
      </c>
      <c r="F131" s="100" t="s">
        <v>40</v>
      </c>
      <c r="G131" s="101" t="s">
        <v>43</v>
      </c>
      <c r="H131" s="101">
        <v>10</v>
      </c>
      <c r="I131" s="102">
        <v>1200</v>
      </c>
      <c r="J131" s="103">
        <v>1</v>
      </c>
      <c r="K131" s="102">
        <f t="shared" si="26"/>
        <v>1200</v>
      </c>
      <c r="L131" s="102">
        <f t="shared" si="27"/>
        <v>180</v>
      </c>
      <c r="M131" s="102">
        <v>500</v>
      </c>
      <c r="N131" s="102">
        <f t="shared" si="28"/>
        <v>1880</v>
      </c>
      <c r="O131" s="135"/>
      <c r="P131" s="135"/>
      <c r="Q131" s="135"/>
      <c r="R131" s="135"/>
      <c r="S131" s="136"/>
      <c r="T131" s="137"/>
    </row>
    <row r="132" spans="1:20" ht="15.75">
      <c r="A132" s="68" t="s">
        <v>105</v>
      </c>
      <c r="B132" s="97" t="s">
        <v>38</v>
      </c>
      <c r="C132" s="97" t="s">
        <v>45</v>
      </c>
      <c r="D132" s="83" t="s">
        <v>113</v>
      </c>
      <c r="E132" s="99" t="s">
        <v>168</v>
      </c>
      <c r="F132" s="100" t="s">
        <v>40</v>
      </c>
      <c r="G132" s="101" t="s">
        <v>43</v>
      </c>
      <c r="H132" s="101">
        <v>10</v>
      </c>
      <c r="I132" s="102">
        <v>450</v>
      </c>
      <c r="J132" s="103">
        <v>1</v>
      </c>
      <c r="K132" s="102">
        <f t="shared" si="26"/>
        <v>450</v>
      </c>
      <c r="L132" s="102">
        <f t="shared" si="27"/>
        <v>67.5</v>
      </c>
      <c r="M132" s="102">
        <v>100</v>
      </c>
      <c r="N132" s="102">
        <f t="shared" si="28"/>
        <v>617.5</v>
      </c>
      <c r="O132" s="135"/>
      <c r="P132" s="135"/>
      <c r="Q132" s="135"/>
      <c r="R132" s="135"/>
      <c r="S132" s="136"/>
      <c r="T132" s="137"/>
    </row>
    <row r="133" spans="1:20" ht="15.75">
      <c r="A133" s="68" t="s">
        <v>105</v>
      </c>
      <c r="B133" s="97" t="s">
        <v>38</v>
      </c>
      <c r="C133" s="97" t="s">
        <v>39</v>
      </c>
      <c r="D133" s="83" t="s">
        <v>107</v>
      </c>
      <c r="E133" s="99" t="s">
        <v>168</v>
      </c>
      <c r="F133" s="100" t="s">
        <v>40</v>
      </c>
      <c r="G133" s="101" t="s">
        <v>41</v>
      </c>
      <c r="H133" s="101">
        <v>5</v>
      </c>
      <c r="I133" s="102">
        <v>500</v>
      </c>
      <c r="J133" s="103">
        <v>1</v>
      </c>
      <c r="K133" s="102">
        <f>(I133*J133)</f>
        <v>500</v>
      </c>
      <c r="L133" s="102">
        <f>(J133*I133)*0.15</f>
        <v>75</v>
      </c>
      <c r="M133" s="102">
        <v>100</v>
      </c>
      <c r="N133" s="102">
        <f>K133+L133+M133</f>
        <v>675</v>
      </c>
      <c r="O133" s="135"/>
      <c r="P133" s="135"/>
      <c r="Q133" s="135"/>
      <c r="R133" s="135"/>
      <c r="S133" s="136"/>
      <c r="T133" s="137"/>
    </row>
    <row r="134" spans="1:20" ht="15.75">
      <c r="A134" s="68" t="s">
        <v>105</v>
      </c>
      <c r="B134" s="97" t="s">
        <v>38</v>
      </c>
      <c r="C134" s="97" t="s">
        <v>45</v>
      </c>
      <c r="D134" s="83" t="s">
        <v>188</v>
      </c>
      <c r="E134" s="99" t="s">
        <v>168</v>
      </c>
      <c r="F134" s="100" t="s">
        <v>40</v>
      </c>
      <c r="G134" s="101" t="s">
        <v>43</v>
      </c>
      <c r="H134" s="101">
        <v>5</v>
      </c>
      <c r="I134" s="102">
        <v>5000</v>
      </c>
      <c r="J134" s="103">
        <v>2</v>
      </c>
      <c r="K134" s="102">
        <f>(I134*J134)</f>
        <v>10000</v>
      </c>
      <c r="L134" s="102">
        <f>(J134*I134)*0.15</f>
        <v>1500</v>
      </c>
      <c r="M134" s="102">
        <v>500</v>
      </c>
      <c r="N134" s="102">
        <f>K134+L134+M134</f>
        <v>12000</v>
      </c>
      <c r="O134" s="135"/>
      <c r="P134" s="135"/>
      <c r="Q134" s="135"/>
      <c r="R134" s="135"/>
      <c r="S134" s="136"/>
      <c r="T134" s="137"/>
    </row>
    <row r="135" spans="1:20" ht="15.75">
      <c r="A135" s="68" t="s">
        <v>105</v>
      </c>
      <c r="B135" s="97" t="s">
        <v>38</v>
      </c>
      <c r="C135" s="97" t="s">
        <v>39</v>
      </c>
      <c r="D135" s="83" t="s">
        <v>189</v>
      </c>
      <c r="E135" s="99" t="s">
        <v>168</v>
      </c>
      <c r="F135" s="100" t="s">
        <v>40</v>
      </c>
      <c r="G135" s="101" t="s">
        <v>41</v>
      </c>
      <c r="H135" s="101">
        <v>5</v>
      </c>
      <c r="I135" s="102">
        <v>800</v>
      </c>
      <c r="J135" s="103">
        <v>2</v>
      </c>
      <c r="K135" s="102">
        <f>(I135*J135)</f>
        <v>1600</v>
      </c>
      <c r="L135" s="102">
        <f>(J135*I135)*0.15</f>
        <v>240</v>
      </c>
      <c r="M135" s="102">
        <v>100</v>
      </c>
      <c r="N135" s="102">
        <f>K135+L135+M135</f>
        <v>1940</v>
      </c>
      <c r="O135" s="135"/>
      <c r="P135" s="135"/>
      <c r="Q135" s="135"/>
      <c r="R135" s="135"/>
      <c r="S135" s="136"/>
      <c r="T135" s="137"/>
    </row>
    <row r="136" spans="1:20" ht="15.75">
      <c r="A136" s="68"/>
      <c r="B136" s="97"/>
      <c r="C136" s="97"/>
      <c r="D136" s="83"/>
      <c r="E136" s="99"/>
      <c r="F136" s="100"/>
      <c r="G136" s="101"/>
      <c r="H136" s="101"/>
      <c r="I136" s="102"/>
      <c r="J136" s="103"/>
      <c r="K136" s="102"/>
      <c r="L136" s="102"/>
      <c r="M136" s="102"/>
      <c r="N136" s="102"/>
      <c r="O136" s="135"/>
      <c r="P136" s="135"/>
      <c r="Q136" s="135"/>
      <c r="R136" s="135"/>
      <c r="S136" s="136"/>
      <c r="T136" s="137"/>
    </row>
    <row r="137" spans="1:20" ht="15.75">
      <c r="A137" s="68" t="s">
        <v>105</v>
      </c>
      <c r="B137" s="97" t="s">
        <v>164</v>
      </c>
      <c r="C137" s="97" t="s">
        <v>45</v>
      </c>
      <c r="D137" s="83" t="s">
        <v>103</v>
      </c>
      <c r="E137" s="99" t="s">
        <v>168</v>
      </c>
      <c r="F137" s="100" t="s">
        <v>40</v>
      </c>
      <c r="G137" s="101" t="s">
        <v>41</v>
      </c>
      <c r="H137" s="101">
        <v>5</v>
      </c>
      <c r="I137" s="102">
        <v>5000</v>
      </c>
      <c r="J137" s="103">
        <v>1</v>
      </c>
      <c r="K137" s="102">
        <f aca="true" t="shared" si="29" ref="K137:K144">(I137*J137)</f>
        <v>5000</v>
      </c>
      <c r="L137" s="102">
        <f aca="true" t="shared" si="30" ref="L137:L144">(J137*I137)*0.15</f>
        <v>750</v>
      </c>
      <c r="M137" s="102">
        <v>500</v>
      </c>
      <c r="N137" s="102">
        <f aca="true" t="shared" si="31" ref="N137:N144">K137+L137+M137</f>
        <v>6250</v>
      </c>
      <c r="O137" s="135"/>
      <c r="P137" s="135"/>
      <c r="Q137" s="135"/>
      <c r="R137" s="135"/>
      <c r="S137" s="136"/>
      <c r="T137" s="137"/>
    </row>
    <row r="138" spans="1:20" ht="15.75">
      <c r="A138" s="68" t="s">
        <v>100</v>
      </c>
      <c r="B138" s="97" t="s">
        <v>164</v>
      </c>
      <c r="C138" s="97" t="s">
        <v>45</v>
      </c>
      <c r="D138" s="83" t="s">
        <v>103</v>
      </c>
      <c r="E138" s="99" t="s">
        <v>168</v>
      </c>
      <c r="F138" s="100" t="s">
        <v>40</v>
      </c>
      <c r="G138" s="101" t="s">
        <v>41</v>
      </c>
      <c r="H138" s="101">
        <v>5</v>
      </c>
      <c r="I138" s="102">
        <v>5000</v>
      </c>
      <c r="J138" s="103">
        <v>1</v>
      </c>
      <c r="K138" s="102">
        <f t="shared" si="29"/>
        <v>5000</v>
      </c>
      <c r="L138" s="102">
        <f t="shared" si="30"/>
        <v>750</v>
      </c>
      <c r="M138" s="102">
        <v>500</v>
      </c>
      <c r="N138" s="102">
        <f t="shared" si="31"/>
        <v>6250</v>
      </c>
      <c r="O138" s="135"/>
      <c r="P138" s="135"/>
      <c r="Q138" s="135"/>
      <c r="R138" s="135"/>
      <c r="S138" s="136"/>
      <c r="T138" s="137"/>
    </row>
    <row r="139" spans="1:20" ht="15.75">
      <c r="A139" s="68" t="s">
        <v>101</v>
      </c>
      <c r="B139" s="97" t="s">
        <v>164</v>
      </c>
      <c r="C139" s="97" t="s">
        <v>45</v>
      </c>
      <c r="D139" s="83" t="s">
        <v>48</v>
      </c>
      <c r="E139" s="99" t="s">
        <v>168</v>
      </c>
      <c r="F139" s="100" t="s">
        <v>40</v>
      </c>
      <c r="G139" s="101" t="s">
        <v>41</v>
      </c>
      <c r="H139" s="101">
        <v>5</v>
      </c>
      <c r="I139" s="102">
        <v>5000</v>
      </c>
      <c r="J139" s="103">
        <v>1</v>
      </c>
      <c r="K139" s="102">
        <f t="shared" si="29"/>
        <v>5000</v>
      </c>
      <c r="L139" s="102">
        <f t="shared" si="30"/>
        <v>750</v>
      </c>
      <c r="M139" s="102">
        <v>500</v>
      </c>
      <c r="N139" s="102">
        <f t="shared" si="31"/>
        <v>6250</v>
      </c>
      <c r="O139" s="135"/>
      <c r="P139" s="135"/>
      <c r="Q139" s="135"/>
      <c r="R139" s="135"/>
      <c r="S139" s="136"/>
      <c r="T139" s="137"/>
    </row>
    <row r="140" spans="1:20" ht="15.75">
      <c r="A140" s="68" t="s">
        <v>102</v>
      </c>
      <c r="B140" s="97" t="s">
        <v>164</v>
      </c>
      <c r="C140" s="97" t="s">
        <v>45</v>
      </c>
      <c r="D140" s="83" t="s">
        <v>48</v>
      </c>
      <c r="E140" s="99" t="s">
        <v>168</v>
      </c>
      <c r="F140" s="100" t="s">
        <v>40</v>
      </c>
      <c r="G140" s="101" t="s">
        <v>41</v>
      </c>
      <c r="H140" s="101">
        <v>5</v>
      </c>
      <c r="I140" s="102">
        <v>5000</v>
      </c>
      <c r="J140" s="103">
        <v>1</v>
      </c>
      <c r="K140" s="102">
        <f t="shared" si="29"/>
        <v>5000</v>
      </c>
      <c r="L140" s="102">
        <f t="shared" si="30"/>
        <v>750</v>
      </c>
      <c r="M140" s="102">
        <v>500</v>
      </c>
      <c r="N140" s="102">
        <f t="shared" si="31"/>
        <v>6250</v>
      </c>
      <c r="O140" s="135"/>
      <c r="P140" s="135"/>
      <c r="Q140" s="135"/>
      <c r="R140" s="135"/>
      <c r="S140" s="136"/>
      <c r="T140" s="137"/>
    </row>
    <row r="141" spans="1:20" ht="15.75">
      <c r="A141" s="68" t="s">
        <v>105</v>
      </c>
      <c r="B141" s="97" t="s">
        <v>164</v>
      </c>
      <c r="C141" s="97" t="s">
        <v>45</v>
      </c>
      <c r="D141" s="83" t="s">
        <v>104</v>
      </c>
      <c r="E141" s="99" t="s">
        <v>168</v>
      </c>
      <c r="F141" s="100" t="s">
        <v>40</v>
      </c>
      <c r="G141" s="101" t="s">
        <v>41</v>
      </c>
      <c r="H141" s="101">
        <v>5</v>
      </c>
      <c r="I141" s="102">
        <v>500</v>
      </c>
      <c r="J141" s="103">
        <v>3</v>
      </c>
      <c r="K141" s="102">
        <f t="shared" si="29"/>
        <v>1500</v>
      </c>
      <c r="L141" s="102">
        <f t="shared" si="30"/>
        <v>225</v>
      </c>
      <c r="M141" s="102">
        <v>250</v>
      </c>
      <c r="N141" s="102">
        <f t="shared" si="31"/>
        <v>1975</v>
      </c>
      <c r="O141" s="135"/>
      <c r="P141" s="135"/>
      <c r="Q141" s="135"/>
      <c r="R141" s="135"/>
      <c r="S141" s="136"/>
      <c r="T141" s="137"/>
    </row>
    <row r="142" spans="1:20" ht="15.75">
      <c r="A142" s="68" t="s">
        <v>100</v>
      </c>
      <c r="B142" s="97" t="s">
        <v>164</v>
      </c>
      <c r="C142" s="97" t="s">
        <v>45</v>
      </c>
      <c r="D142" s="83" t="s">
        <v>104</v>
      </c>
      <c r="E142" s="99" t="s">
        <v>168</v>
      </c>
      <c r="F142" s="100" t="s">
        <v>40</v>
      </c>
      <c r="G142" s="101" t="s">
        <v>41</v>
      </c>
      <c r="H142" s="101">
        <v>5</v>
      </c>
      <c r="I142" s="102">
        <v>500</v>
      </c>
      <c r="J142" s="103">
        <v>3</v>
      </c>
      <c r="K142" s="102">
        <f t="shared" si="29"/>
        <v>1500</v>
      </c>
      <c r="L142" s="102">
        <f t="shared" si="30"/>
        <v>225</v>
      </c>
      <c r="M142" s="102">
        <v>250</v>
      </c>
      <c r="N142" s="102">
        <f t="shared" si="31"/>
        <v>1975</v>
      </c>
      <c r="O142" s="135"/>
      <c r="P142" s="135"/>
      <c r="Q142" s="135"/>
      <c r="R142" s="135"/>
      <c r="S142" s="136"/>
      <c r="T142" s="137"/>
    </row>
    <row r="143" spans="1:20" ht="15.75">
      <c r="A143" s="68" t="s">
        <v>101</v>
      </c>
      <c r="B143" s="97" t="s">
        <v>164</v>
      </c>
      <c r="C143" s="97" t="s">
        <v>45</v>
      </c>
      <c r="D143" s="83" t="s">
        <v>104</v>
      </c>
      <c r="E143" s="99" t="s">
        <v>168</v>
      </c>
      <c r="F143" s="100" t="s">
        <v>40</v>
      </c>
      <c r="G143" s="101" t="s">
        <v>41</v>
      </c>
      <c r="H143" s="101">
        <v>5</v>
      </c>
      <c r="I143" s="102">
        <v>500</v>
      </c>
      <c r="J143" s="103">
        <v>3</v>
      </c>
      <c r="K143" s="102">
        <f t="shared" si="29"/>
        <v>1500</v>
      </c>
      <c r="L143" s="102">
        <f t="shared" si="30"/>
        <v>225</v>
      </c>
      <c r="M143" s="102">
        <v>250</v>
      </c>
      <c r="N143" s="102">
        <f t="shared" si="31"/>
        <v>1975</v>
      </c>
      <c r="O143" s="135"/>
      <c r="P143" s="135"/>
      <c r="Q143" s="135"/>
      <c r="R143" s="135"/>
      <c r="S143" s="136"/>
      <c r="T143" s="137"/>
    </row>
    <row r="144" spans="1:20" ht="15.75">
      <c r="A144" s="68" t="s">
        <v>102</v>
      </c>
      <c r="B144" s="97" t="s">
        <v>164</v>
      </c>
      <c r="C144" s="97" t="s">
        <v>45</v>
      </c>
      <c r="D144" s="83" t="s">
        <v>104</v>
      </c>
      <c r="E144" s="99" t="s">
        <v>168</v>
      </c>
      <c r="F144" s="100" t="s">
        <v>40</v>
      </c>
      <c r="G144" s="101" t="s">
        <v>41</v>
      </c>
      <c r="H144" s="101">
        <v>5</v>
      </c>
      <c r="I144" s="102">
        <v>500</v>
      </c>
      <c r="J144" s="103">
        <v>3</v>
      </c>
      <c r="K144" s="102">
        <f t="shared" si="29"/>
        <v>1500</v>
      </c>
      <c r="L144" s="102">
        <f t="shared" si="30"/>
        <v>225</v>
      </c>
      <c r="M144" s="102">
        <v>250</v>
      </c>
      <c r="N144" s="102">
        <f t="shared" si="31"/>
        <v>1975</v>
      </c>
      <c r="O144" s="135"/>
      <c r="P144" s="135"/>
      <c r="Q144" s="135"/>
      <c r="R144" s="135"/>
      <c r="S144" s="136"/>
      <c r="T144" s="137"/>
    </row>
    <row r="145" spans="1:20" ht="15.75">
      <c r="A145" s="78"/>
      <c r="B145" s="115"/>
      <c r="C145" s="115"/>
      <c r="D145" s="79"/>
      <c r="E145" s="114"/>
      <c r="F145" s="116"/>
      <c r="G145" s="116"/>
      <c r="H145" s="116"/>
      <c r="I145" s="117"/>
      <c r="J145" s="118"/>
      <c r="K145" s="117"/>
      <c r="L145" s="117"/>
      <c r="M145" s="117"/>
      <c r="N145" s="117"/>
      <c r="O145" s="135"/>
      <c r="P145" s="135"/>
      <c r="Q145" s="135"/>
      <c r="R145" s="135"/>
      <c r="S145" s="136"/>
      <c r="T145" s="137"/>
    </row>
    <row r="146" spans="1:20" ht="15.75">
      <c r="A146" s="68" t="s">
        <v>106</v>
      </c>
      <c r="B146" s="97" t="s">
        <v>38</v>
      </c>
      <c r="C146" s="97" t="s">
        <v>45</v>
      </c>
      <c r="D146" s="83" t="s">
        <v>213</v>
      </c>
      <c r="E146" s="99" t="s">
        <v>168</v>
      </c>
      <c r="F146" s="100" t="s">
        <v>40</v>
      </c>
      <c r="G146" s="101" t="s">
        <v>41</v>
      </c>
      <c r="H146" s="101">
        <v>5</v>
      </c>
      <c r="I146" s="102">
        <v>1000</v>
      </c>
      <c r="J146" s="103">
        <v>40</v>
      </c>
      <c r="K146" s="102">
        <f>(I146*J146)</f>
        <v>40000</v>
      </c>
      <c r="L146" s="102">
        <f aca="true" t="shared" si="32" ref="L146:L154">(J146*I146)*0.15</f>
        <v>6000</v>
      </c>
      <c r="M146" s="102">
        <v>500</v>
      </c>
      <c r="N146" s="102">
        <f aca="true" t="shared" si="33" ref="N146:N154">K146+L146+M146</f>
        <v>46500</v>
      </c>
      <c r="O146" s="135"/>
      <c r="P146" s="135"/>
      <c r="Q146" s="135"/>
      <c r="R146" s="135"/>
      <c r="S146" s="136"/>
      <c r="T146" s="137"/>
    </row>
    <row r="147" spans="1:20" ht="15.75">
      <c r="A147" s="68" t="s">
        <v>195</v>
      </c>
      <c r="B147" s="97" t="s">
        <v>38</v>
      </c>
      <c r="C147" s="97" t="s">
        <v>45</v>
      </c>
      <c r="D147" s="138" t="s">
        <v>196</v>
      </c>
      <c r="E147" s="99" t="s">
        <v>168</v>
      </c>
      <c r="F147" s="100" t="s">
        <v>40</v>
      </c>
      <c r="G147" s="101" t="s">
        <v>41</v>
      </c>
      <c r="H147" s="101">
        <v>2</v>
      </c>
      <c r="I147" s="102">
        <v>2000</v>
      </c>
      <c r="J147" s="103">
        <v>2</v>
      </c>
      <c r="K147" s="102">
        <f>(I147*J147)</f>
        <v>4000</v>
      </c>
      <c r="L147" s="102">
        <f t="shared" si="32"/>
        <v>600</v>
      </c>
      <c r="M147" s="102">
        <v>250</v>
      </c>
      <c r="N147" s="102">
        <f t="shared" si="33"/>
        <v>4850</v>
      </c>
      <c r="O147" s="135"/>
      <c r="P147" s="135"/>
      <c r="Q147" s="135"/>
      <c r="R147" s="135"/>
      <c r="S147" s="136"/>
      <c r="T147" s="137"/>
    </row>
    <row r="148" spans="1:20" ht="15.75">
      <c r="A148" s="68" t="s">
        <v>114</v>
      </c>
      <c r="B148" s="97" t="s">
        <v>38</v>
      </c>
      <c r="C148" s="97" t="s">
        <v>39</v>
      </c>
      <c r="D148" s="83" t="s">
        <v>115</v>
      </c>
      <c r="E148" s="99" t="s">
        <v>168</v>
      </c>
      <c r="F148" s="100" t="s">
        <v>40</v>
      </c>
      <c r="G148" s="101" t="s">
        <v>41</v>
      </c>
      <c r="H148" s="101">
        <v>1</v>
      </c>
      <c r="I148" s="102">
        <v>100</v>
      </c>
      <c r="J148" s="103">
        <v>4</v>
      </c>
      <c r="K148" s="102">
        <f>(I148*J148)</f>
        <v>400</v>
      </c>
      <c r="L148" s="102">
        <f t="shared" si="32"/>
        <v>60</v>
      </c>
      <c r="M148" s="102">
        <v>75</v>
      </c>
      <c r="N148" s="102">
        <f t="shared" si="33"/>
        <v>535</v>
      </c>
      <c r="O148" s="135"/>
      <c r="P148" s="135"/>
      <c r="Q148" s="135"/>
      <c r="R148" s="135"/>
      <c r="S148" s="136"/>
      <c r="T148" s="137"/>
    </row>
    <row r="149" spans="1:20" ht="15.75">
      <c r="A149" s="68" t="s">
        <v>192</v>
      </c>
      <c r="B149" s="97" t="s">
        <v>38</v>
      </c>
      <c r="C149" s="97" t="s">
        <v>39</v>
      </c>
      <c r="D149" s="138" t="s">
        <v>191</v>
      </c>
      <c r="E149" s="99" t="s">
        <v>168</v>
      </c>
      <c r="F149" s="100" t="s">
        <v>40</v>
      </c>
      <c r="G149" s="101" t="s">
        <v>41</v>
      </c>
      <c r="H149" s="101">
        <v>2</v>
      </c>
      <c r="I149" s="102">
        <v>100</v>
      </c>
      <c r="J149" s="103">
        <v>20</v>
      </c>
      <c r="K149" s="102">
        <f>(I149*J149)</f>
        <v>2000</v>
      </c>
      <c r="L149" s="102">
        <f t="shared" si="32"/>
        <v>300</v>
      </c>
      <c r="M149" s="102">
        <v>75</v>
      </c>
      <c r="N149" s="102">
        <f t="shared" si="33"/>
        <v>2375</v>
      </c>
      <c r="O149" s="135"/>
      <c r="P149" s="135"/>
      <c r="Q149" s="135"/>
      <c r="R149" s="135"/>
      <c r="S149" s="136"/>
      <c r="T149" s="137"/>
    </row>
    <row r="150" spans="1:20" ht="15.75">
      <c r="A150" s="68" t="s">
        <v>192</v>
      </c>
      <c r="B150" s="97" t="s">
        <v>164</v>
      </c>
      <c r="C150" s="97" t="s">
        <v>45</v>
      </c>
      <c r="D150" s="138" t="s">
        <v>193</v>
      </c>
      <c r="E150" s="99" t="s">
        <v>168</v>
      </c>
      <c r="F150" s="100" t="s">
        <v>40</v>
      </c>
      <c r="G150" s="101" t="s">
        <v>41</v>
      </c>
      <c r="H150" s="101">
        <v>5</v>
      </c>
      <c r="I150" s="102">
        <v>2000</v>
      </c>
      <c r="J150" s="103">
        <v>2</v>
      </c>
      <c r="K150" s="102">
        <v>2000</v>
      </c>
      <c r="L150" s="102">
        <f t="shared" si="32"/>
        <v>600</v>
      </c>
      <c r="M150" s="102">
        <v>75</v>
      </c>
      <c r="N150" s="102">
        <f t="shared" si="33"/>
        <v>2675</v>
      </c>
      <c r="O150" s="135"/>
      <c r="P150" s="135"/>
      <c r="Q150" s="135"/>
      <c r="R150" s="135"/>
      <c r="S150" s="136"/>
      <c r="T150" s="137"/>
    </row>
    <row r="151" spans="1:20" ht="15.75">
      <c r="A151" s="68" t="s">
        <v>192</v>
      </c>
      <c r="B151" s="97" t="s">
        <v>164</v>
      </c>
      <c r="C151" s="97" t="s">
        <v>45</v>
      </c>
      <c r="D151" s="138" t="s">
        <v>194</v>
      </c>
      <c r="E151" s="99" t="s">
        <v>168</v>
      </c>
      <c r="F151" s="100" t="s">
        <v>40</v>
      </c>
      <c r="G151" s="101" t="s">
        <v>41</v>
      </c>
      <c r="H151" s="101">
        <v>5</v>
      </c>
      <c r="I151" s="102">
        <v>1000</v>
      </c>
      <c r="J151" s="103">
        <v>2</v>
      </c>
      <c r="K151" s="102">
        <v>1000</v>
      </c>
      <c r="L151" s="102">
        <f t="shared" si="32"/>
        <v>300</v>
      </c>
      <c r="M151" s="102">
        <v>75</v>
      </c>
      <c r="N151" s="102">
        <f t="shared" si="33"/>
        <v>1375</v>
      </c>
      <c r="O151" s="135"/>
      <c r="P151" s="135"/>
      <c r="Q151" s="135"/>
      <c r="R151" s="135"/>
      <c r="S151" s="136"/>
      <c r="T151" s="137"/>
    </row>
    <row r="152" spans="1:20" ht="15.75">
      <c r="A152" s="68" t="s">
        <v>197</v>
      </c>
      <c r="B152" s="97" t="s">
        <v>164</v>
      </c>
      <c r="C152" s="97" t="s">
        <v>45</v>
      </c>
      <c r="D152" s="138" t="s">
        <v>198</v>
      </c>
      <c r="E152" s="99" t="s">
        <v>168</v>
      </c>
      <c r="F152" s="100" t="s">
        <v>40</v>
      </c>
      <c r="G152" s="101" t="s">
        <v>41</v>
      </c>
      <c r="H152" s="101">
        <v>5</v>
      </c>
      <c r="I152" s="102">
        <v>10000</v>
      </c>
      <c r="J152" s="103">
        <v>1</v>
      </c>
      <c r="K152" s="102">
        <f>(I152*J152)</f>
        <v>10000</v>
      </c>
      <c r="L152" s="102">
        <f t="shared" si="32"/>
        <v>1500</v>
      </c>
      <c r="M152" s="102">
        <v>500</v>
      </c>
      <c r="N152" s="102">
        <f t="shared" si="33"/>
        <v>12000</v>
      </c>
      <c r="O152" s="135"/>
      <c r="P152" s="135"/>
      <c r="Q152" s="135"/>
      <c r="R152" s="135"/>
      <c r="S152" s="136"/>
      <c r="T152" s="137"/>
    </row>
    <row r="153" spans="1:20" ht="15.75">
      <c r="A153" s="68" t="s">
        <v>197</v>
      </c>
      <c r="B153" s="97" t="s">
        <v>164</v>
      </c>
      <c r="C153" s="97" t="s">
        <v>45</v>
      </c>
      <c r="D153" s="138" t="s">
        <v>225</v>
      </c>
      <c r="E153" s="99" t="s">
        <v>168</v>
      </c>
      <c r="F153" s="100" t="s">
        <v>40</v>
      </c>
      <c r="G153" s="101" t="s">
        <v>41</v>
      </c>
      <c r="H153" s="101">
        <v>5</v>
      </c>
      <c r="I153" s="102">
        <v>150</v>
      </c>
      <c r="J153" s="103">
        <v>36</v>
      </c>
      <c r="K153" s="102">
        <f>(I153*J153)</f>
        <v>5400</v>
      </c>
      <c r="L153" s="102">
        <f t="shared" si="32"/>
        <v>810</v>
      </c>
      <c r="M153" s="102">
        <v>500</v>
      </c>
      <c r="N153" s="102">
        <f t="shared" si="33"/>
        <v>6710</v>
      </c>
      <c r="O153" s="135"/>
      <c r="P153" s="135"/>
      <c r="Q153" s="135"/>
      <c r="R153" s="135"/>
      <c r="S153" s="136"/>
      <c r="T153" s="140" t="s">
        <v>212</v>
      </c>
    </row>
    <row r="154" spans="1:20" ht="15.75">
      <c r="A154" s="68" t="s">
        <v>197</v>
      </c>
      <c r="B154" s="97" t="s">
        <v>164</v>
      </c>
      <c r="C154" s="97" t="s">
        <v>45</v>
      </c>
      <c r="D154" s="138" t="s">
        <v>226</v>
      </c>
      <c r="E154" s="99" t="s">
        <v>168</v>
      </c>
      <c r="F154" s="100" t="s">
        <v>40</v>
      </c>
      <c r="G154" s="101" t="s">
        <v>41</v>
      </c>
      <c r="H154" s="101">
        <v>1</v>
      </c>
      <c r="I154" s="102">
        <v>800</v>
      </c>
      <c r="J154" s="103">
        <v>1</v>
      </c>
      <c r="K154" s="102">
        <f>(I154*J154)</f>
        <v>800</v>
      </c>
      <c r="L154" s="102">
        <f t="shared" si="32"/>
        <v>120</v>
      </c>
      <c r="M154" s="102">
        <v>100</v>
      </c>
      <c r="N154" s="102">
        <f t="shared" si="33"/>
        <v>1020</v>
      </c>
      <c r="O154" s="135"/>
      <c r="P154" s="135"/>
      <c r="Q154" s="135"/>
      <c r="R154" s="135"/>
      <c r="S154" s="136"/>
      <c r="T154" s="140"/>
    </row>
    <row r="155" spans="1:20" ht="15.75">
      <c r="A155" s="68" t="s">
        <v>66</v>
      </c>
      <c r="B155" s="97" t="s">
        <v>38</v>
      </c>
      <c r="C155" s="97" t="s">
        <v>45</v>
      </c>
      <c r="D155" s="83" t="s">
        <v>227</v>
      </c>
      <c r="E155" s="99" t="s">
        <v>167</v>
      </c>
      <c r="F155" s="100" t="s">
        <v>40</v>
      </c>
      <c r="G155" s="101" t="s">
        <v>41</v>
      </c>
      <c r="H155" s="101">
        <v>10</v>
      </c>
      <c r="I155" s="102">
        <v>36000</v>
      </c>
      <c r="J155" s="103">
        <v>1</v>
      </c>
      <c r="K155" s="102">
        <f>(I155*J155)</f>
        <v>36000</v>
      </c>
      <c r="L155" s="102">
        <f>(J155*I155)*0.15</f>
        <v>5400</v>
      </c>
      <c r="M155" s="102">
        <v>2500</v>
      </c>
      <c r="N155" s="102">
        <f>K155+L155+M155</f>
        <v>43900</v>
      </c>
      <c r="O155" s="135"/>
      <c r="P155" s="135"/>
      <c r="Q155" s="135"/>
      <c r="R155" s="135"/>
      <c r="S155" s="136"/>
      <c r="T155" s="140"/>
    </row>
    <row r="156" spans="1:20" ht="15.75">
      <c r="A156" s="68" t="s">
        <v>66</v>
      </c>
      <c r="B156" s="97" t="s">
        <v>38</v>
      </c>
      <c r="C156" s="97" t="s">
        <v>45</v>
      </c>
      <c r="D156" s="83" t="s">
        <v>228</v>
      </c>
      <c r="E156" s="99" t="s">
        <v>167</v>
      </c>
      <c r="F156" s="100" t="s">
        <v>40</v>
      </c>
      <c r="G156" s="101" t="s">
        <v>41</v>
      </c>
      <c r="H156" s="101">
        <v>10</v>
      </c>
      <c r="I156" s="102">
        <v>16000</v>
      </c>
      <c r="J156" s="103">
        <v>1</v>
      </c>
      <c r="K156" s="102">
        <f>(I156*J156)</f>
        <v>16000</v>
      </c>
      <c r="L156" s="102">
        <f>(J156*I156)*0.15</f>
        <v>2400</v>
      </c>
      <c r="M156" s="180">
        <v>2500</v>
      </c>
      <c r="N156" s="102">
        <f>K156+L156+M156</f>
        <v>20900</v>
      </c>
      <c r="O156" s="135"/>
      <c r="P156" s="135"/>
      <c r="Q156" s="135"/>
      <c r="R156" s="135"/>
      <c r="S156" s="136"/>
      <c r="T156" s="140"/>
    </row>
    <row r="157" spans="1:20" ht="15.75">
      <c r="A157" s="68"/>
      <c r="B157" s="119"/>
      <c r="C157" s="119"/>
      <c r="D157" s="119"/>
      <c r="E157" s="119"/>
      <c r="F157" s="119"/>
      <c r="G157" s="119"/>
      <c r="H157" s="119"/>
      <c r="I157" s="119"/>
      <c r="J157" s="119"/>
      <c r="K157" s="119"/>
      <c r="L157" s="119"/>
      <c r="M157" s="119"/>
      <c r="N157" s="119"/>
      <c r="O157" s="135"/>
      <c r="P157" s="135"/>
      <c r="Q157" s="135"/>
      <c r="R157" s="135"/>
      <c r="S157" s="136"/>
      <c r="T157" s="137"/>
    </row>
    <row r="158" spans="1:20" ht="16.5" thickBot="1">
      <c r="A158" s="142" t="s">
        <v>29</v>
      </c>
      <c r="B158" s="143"/>
      <c r="C158" s="143"/>
      <c r="D158" s="143"/>
      <c r="E158" s="143"/>
      <c r="F158" s="143"/>
      <c r="G158" s="143"/>
      <c r="H158" s="143"/>
      <c r="I158" s="143"/>
      <c r="J158" s="143"/>
      <c r="K158" s="143"/>
      <c r="L158" s="143"/>
      <c r="M158" s="144"/>
      <c r="N158" s="139">
        <f>SUM(N17:N157)</f>
        <v>661981.8</v>
      </c>
      <c r="O158" s="135"/>
      <c r="P158" s="135"/>
      <c r="Q158" s="135"/>
      <c r="R158" s="135"/>
      <c r="S158" s="136"/>
      <c r="T158" s="137"/>
    </row>
    <row r="159" spans="1:20" ht="15.75">
      <c r="A159" s="29"/>
      <c r="B159" s="29"/>
      <c r="C159" s="29"/>
      <c r="D159" s="29"/>
      <c r="E159" s="89"/>
      <c r="F159" s="30"/>
      <c r="G159" s="30"/>
      <c r="H159" s="30"/>
      <c r="I159" s="29"/>
      <c r="J159" s="29"/>
      <c r="K159" s="29"/>
      <c r="L159" s="29"/>
      <c r="M159" s="29"/>
      <c r="N159" s="39" t="s">
        <v>27</v>
      </c>
      <c r="O159" s="31"/>
      <c r="P159" s="31"/>
      <c r="Q159" s="31"/>
      <c r="R159" s="31"/>
      <c r="S159" s="60"/>
      <c r="T159" s="32"/>
    </row>
    <row r="160" spans="15:20" ht="15.75">
      <c r="O160" s="31"/>
      <c r="P160" s="31"/>
      <c r="Q160" s="31"/>
      <c r="R160" s="31"/>
      <c r="S160" s="60"/>
      <c r="T160" s="32"/>
    </row>
    <row r="161" spans="15:20" ht="15.75">
      <c r="O161" s="31"/>
      <c r="P161" s="31"/>
      <c r="Q161" s="31"/>
      <c r="R161" s="31"/>
      <c r="S161" s="60"/>
      <c r="T161" s="32"/>
    </row>
    <row r="162" spans="15:20" ht="15.75">
      <c r="O162" s="48"/>
      <c r="P162" s="49"/>
      <c r="Q162" s="49"/>
      <c r="R162" s="49"/>
      <c r="S162" s="61"/>
      <c r="T162" s="62"/>
    </row>
    <row r="163" spans="15:20" ht="15.75">
      <c r="O163" s="39" t="s">
        <v>27</v>
      </c>
      <c r="P163" s="30"/>
      <c r="Q163" s="30"/>
      <c r="R163" s="30"/>
      <c r="S163" s="29"/>
      <c r="T163" s="65"/>
    </row>
  </sheetData>
  <sheetProtection/>
  <mergeCells count="7">
    <mergeCell ref="A158:M158"/>
    <mergeCell ref="T4:T5"/>
    <mergeCell ref="B1:N1"/>
    <mergeCell ref="B2:R2"/>
    <mergeCell ref="B3:R3"/>
    <mergeCell ref="A4:N4"/>
    <mergeCell ref="O4:S4"/>
  </mergeCells>
  <dataValidations count="1">
    <dataValidation allowBlank="1" showInputMessage="1" showErrorMessage="1" promptTitle="Enter Justification" sqref="E112 E30 E35 E28 E52 E55 E145 E72 E83 E63 E99 E105 E124 E87"/>
  </dataValidations>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T8"/>
  <sheetViews>
    <sheetView zoomScalePageLayoutView="0" workbookViewId="0" topLeftCell="A3">
      <selection activeCell="M8" sqref="M8"/>
    </sheetView>
  </sheetViews>
  <sheetFormatPr defaultColWidth="8.875" defaultRowHeight="15.75"/>
  <cols>
    <col min="1" max="1" width="21.12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12.50390625" style="1" customWidth="1"/>
    <col min="10" max="10" width="6.00390625" style="1" customWidth="1"/>
    <col min="11" max="11" width="20.50390625" style="1" customWidth="1"/>
    <col min="12" max="12" width="13.875" style="2" customWidth="1"/>
    <col min="13" max="13" width="15.12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158" t="s">
        <v>0</v>
      </c>
      <c r="C1" s="158"/>
      <c r="D1" s="158"/>
      <c r="E1" s="158"/>
      <c r="F1" s="158"/>
      <c r="G1" s="158"/>
      <c r="H1" s="158"/>
      <c r="I1" s="158"/>
      <c r="J1" s="158"/>
      <c r="K1" s="158"/>
      <c r="L1" s="158"/>
      <c r="M1" s="158"/>
      <c r="N1" s="158"/>
    </row>
    <row r="2" spans="2:18" ht="36" customHeight="1">
      <c r="B2" s="159" t="s">
        <v>23</v>
      </c>
      <c r="C2" s="160"/>
      <c r="D2" s="161"/>
      <c r="E2" s="161"/>
      <c r="F2" s="161"/>
      <c r="G2" s="161"/>
      <c r="H2" s="161"/>
      <c r="I2" s="161"/>
      <c r="J2" s="161"/>
      <c r="K2" s="161"/>
      <c r="L2" s="161"/>
      <c r="M2" s="161"/>
      <c r="N2" s="161"/>
      <c r="O2" s="161"/>
      <c r="P2" s="161"/>
      <c r="Q2" s="161"/>
      <c r="R2" s="162"/>
    </row>
    <row r="3" spans="2:18" ht="27" customHeight="1" thickBot="1">
      <c r="B3" s="148" t="s">
        <v>15</v>
      </c>
      <c r="C3" s="149"/>
      <c r="D3" s="150"/>
      <c r="E3" s="150"/>
      <c r="F3" s="150"/>
      <c r="G3" s="150"/>
      <c r="H3" s="150"/>
      <c r="I3" s="150"/>
      <c r="J3" s="150"/>
      <c r="K3" s="150"/>
      <c r="L3" s="150"/>
      <c r="M3" s="150"/>
      <c r="N3" s="150"/>
      <c r="O3" s="150"/>
      <c r="P3" s="150"/>
      <c r="Q3" s="150"/>
      <c r="R3" s="150"/>
    </row>
    <row r="4" spans="2:20" ht="21" customHeight="1" thickBot="1">
      <c r="B4" s="11"/>
      <c r="C4" s="66"/>
      <c r="D4" s="12"/>
      <c r="E4" s="12"/>
      <c r="F4" s="12"/>
      <c r="G4" s="12"/>
      <c r="H4" s="12"/>
      <c r="I4" s="12"/>
      <c r="J4" s="12"/>
      <c r="K4" s="12"/>
      <c r="L4" s="12"/>
      <c r="M4" s="12"/>
      <c r="N4" s="12"/>
      <c r="O4" s="163" t="s">
        <v>13</v>
      </c>
      <c r="P4" s="164"/>
      <c r="Q4" s="164"/>
      <c r="R4" s="164"/>
      <c r="S4" s="164"/>
      <c r="T4" s="22"/>
    </row>
    <row r="5" spans="1:20" s="3" customFormat="1" ht="69" thickBot="1">
      <c r="A5" s="52" t="s">
        <v>9</v>
      </c>
      <c r="B5" s="19" t="s">
        <v>19</v>
      </c>
      <c r="C5" s="53" t="s">
        <v>34</v>
      </c>
      <c r="D5" s="52" t="s">
        <v>16</v>
      </c>
      <c r="E5" s="52" t="s">
        <v>32</v>
      </c>
      <c r="F5" s="52" t="s">
        <v>6</v>
      </c>
      <c r="G5" s="52" t="s">
        <v>5</v>
      </c>
      <c r="H5" s="52" t="s">
        <v>7</v>
      </c>
      <c r="I5" s="52" t="s">
        <v>1</v>
      </c>
      <c r="J5" s="52" t="s">
        <v>2</v>
      </c>
      <c r="K5" s="52" t="s">
        <v>17</v>
      </c>
      <c r="L5" s="52" t="s">
        <v>35</v>
      </c>
      <c r="M5" s="52" t="s">
        <v>18</v>
      </c>
      <c r="N5" s="52" t="s">
        <v>3</v>
      </c>
      <c r="O5" s="17" t="s">
        <v>10</v>
      </c>
      <c r="P5" s="17" t="s">
        <v>11</v>
      </c>
      <c r="Q5" s="17" t="s">
        <v>20</v>
      </c>
      <c r="R5" s="17" t="s">
        <v>12</v>
      </c>
      <c r="S5" s="18" t="s">
        <v>21</v>
      </c>
      <c r="T5" s="23" t="s">
        <v>22</v>
      </c>
    </row>
    <row r="6" spans="1:20" s="3" customFormat="1" ht="15.75" customHeight="1">
      <c r="A6" s="70" t="s">
        <v>214</v>
      </c>
      <c r="B6" s="111" t="s">
        <v>38</v>
      </c>
      <c r="C6" s="111" t="s">
        <v>45</v>
      </c>
      <c r="D6" s="128" t="s">
        <v>215</v>
      </c>
      <c r="E6" s="99" t="s">
        <v>142</v>
      </c>
      <c r="F6" s="112" t="s">
        <v>216</v>
      </c>
      <c r="G6" s="112" t="s">
        <v>41</v>
      </c>
      <c r="H6" s="112">
        <v>8</v>
      </c>
      <c r="I6" s="102" t="s">
        <v>218</v>
      </c>
      <c r="J6" s="141" t="s">
        <v>217</v>
      </c>
      <c r="K6" s="102">
        <v>250000</v>
      </c>
      <c r="L6" s="102">
        <v>0</v>
      </c>
      <c r="M6" s="102">
        <v>10000</v>
      </c>
      <c r="N6" s="102">
        <f>K6+L6+M6</f>
        <v>260000</v>
      </c>
      <c r="O6" s="126"/>
      <c r="P6" s="127"/>
      <c r="Q6" s="127"/>
      <c r="R6" s="127"/>
      <c r="S6" s="13"/>
      <c r="T6" s="24"/>
    </row>
    <row r="7" spans="1:20" s="3" customFormat="1" ht="15.75" customHeight="1">
      <c r="A7" s="129"/>
      <c r="B7" s="130"/>
      <c r="C7" s="131"/>
      <c r="D7" s="8"/>
      <c r="E7" s="64"/>
      <c r="F7" s="88"/>
      <c r="G7" s="9"/>
      <c r="H7" s="9"/>
      <c r="I7" s="132"/>
      <c r="J7" s="133"/>
      <c r="K7" s="132">
        <f>I7*J7</f>
        <v>0</v>
      </c>
      <c r="L7" s="134"/>
      <c r="M7" s="134"/>
      <c r="N7" s="6">
        <f>K7+L7+M7</f>
        <v>0</v>
      </c>
      <c r="O7" s="126"/>
      <c r="P7" s="127"/>
      <c r="Q7" s="127"/>
      <c r="R7" s="127"/>
      <c r="S7" s="13"/>
      <c r="T7" s="24"/>
    </row>
    <row r="8" spans="1:20" ht="19.5" customHeight="1" thickBot="1">
      <c r="A8" s="14" t="s">
        <v>14</v>
      </c>
      <c r="B8" s="7"/>
      <c r="C8" s="10"/>
      <c r="D8" s="10"/>
      <c r="E8" s="64"/>
      <c r="F8" s="7"/>
      <c r="G8" s="10"/>
      <c r="H8" s="10"/>
      <c r="I8" s="10"/>
      <c r="J8" s="10"/>
      <c r="K8" s="10"/>
      <c r="L8" s="10"/>
      <c r="M8" s="10"/>
      <c r="N8" s="21">
        <f aca="true" t="shared" si="0" ref="N8:S8">SUM(N6:N7)</f>
        <v>260000</v>
      </c>
      <c r="O8" s="25">
        <f t="shared" si="0"/>
        <v>0</v>
      </c>
      <c r="P8" s="26">
        <f t="shared" si="0"/>
        <v>0</v>
      </c>
      <c r="Q8" s="26">
        <f t="shared" si="0"/>
        <v>0</v>
      </c>
      <c r="R8" s="26">
        <f t="shared" si="0"/>
        <v>0</v>
      </c>
      <c r="S8" s="26">
        <f t="shared" si="0"/>
        <v>0</v>
      </c>
      <c r="T8" s="27"/>
    </row>
  </sheetData>
  <sheetProtection/>
  <mergeCells count="4">
    <mergeCell ref="B1:N1"/>
    <mergeCell ref="B2:R2"/>
    <mergeCell ref="B3:R3"/>
    <mergeCell ref="O4:S4"/>
  </mergeCells>
  <printOptions/>
  <pageMargins left="0.95" right="0.45" top="1" bottom="1" header="0.3" footer="0.3"/>
  <pageSetup orientation="landscape" scale="66"/>
</worksheet>
</file>

<file path=xl/worksheets/sheet3.xml><?xml version="1.0" encoding="utf-8"?>
<worksheet xmlns="http://schemas.openxmlformats.org/spreadsheetml/2006/main" xmlns:r="http://schemas.openxmlformats.org/officeDocument/2006/relationships">
  <dimension ref="A1:T32"/>
  <sheetViews>
    <sheetView zoomScalePageLayoutView="0" workbookViewId="0" topLeftCell="A4">
      <selection activeCell="I26" sqref="I26"/>
    </sheetView>
  </sheetViews>
  <sheetFormatPr defaultColWidth="11.00390625" defaultRowHeight="15.75"/>
  <cols>
    <col min="1" max="1" width="19.375" style="4" customWidth="1"/>
    <col min="2" max="3" width="12.125" style="0" customWidth="1"/>
    <col min="4" max="5" width="25.875" style="0" customWidth="1"/>
    <col min="6" max="6" width="7.125" style="0" customWidth="1"/>
    <col min="7" max="7" width="9.625" style="0" customWidth="1"/>
    <col min="8" max="8" width="8.50390625" style="0" customWidth="1"/>
    <col min="9" max="9" width="12.00390625" style="0" customWidth="1"/>
    <col min="10" max="10" width="5.375" style="0" customWidth="1"/>
    <col min="11" max="11" width="12.125" style="0" customWidth="1"/>
    <col min="12" max="12" width="11.125" style="0" customWidth="1"/>
    <col min="13" max="13" width="9.00390625" style="0" customWidth="1"/>
    <col min="14" max="14" width="14.875" style="0" customWidth="1"/>
    <col min="15" max="15" width="9.00390625" style="0" customWidth="1"/>
    <col min="16" max="16" width="9.125" style="0" customWidth="1"/>
    <col min="17" max="17" width="24.125" style="0" customWidth="1"/>
  </cols>
  <sheetData>
    <row r="1" spans="2:12" ht="15.75">
      <c r="B1" s="172" t="s">
        <v>0</v>
      </c>
      <c r="C1" s="172"/>
      <c r="D1" s="172"/>
      <c r="E1" s="172"/>
      <c r="F1" s="172"/>
      <c r="G1" s="172"/>
      <c r="H1" s="172"/>
      <c r="I1" s="172"/>
      <c r="J1" s="172"/>
      <c r="K1" s="172"/>
      <c r="L1" s="172"/>
    </row>
    <row r="2" spans="2:12" ht="15.75">
      <c r="B2" s="171" t="s">
        <v>36</v>
      </c>
      <c r="C2" s="171"/>
      <c r="D2" s="171"/>
      <c r="E2" s="171"/>
      <c r="F2" s="171"/>
      <c r="G2" s="171"/>
      <c r="H2" s="171"/>
      <c r="I2" s="171"/>
      <c r="J2" s="171"/>
      <c r="K2" s="171"/>
      <c r="L2" s="171"/>
    </row>
    <row r="3" spans="2:16" ht="43.5" customHeight="1">
      <c r="B3" s="173" t="s">
        <v>24</v>
      </c>
      <c r="C3" s="174"/>
      <c r="D3" s="175"/>
      <c r="E3" s="175"/>
      <c r="F3" s="175"/>
      <c r="G3" s="175"/>
      <c r="H3" s="175"/>
      <c r="I3" s="175"/>
      <c r="J3" s="175"/>
      <c r="K3" s="175"/>
      <c r="L3" s="175"/>
      <c r="M3" s="175"/>
      <c r="N3" s="175"/>
      <c r="O3" s="175"/>
      <c r="P3" s="175"/>
    </row>
    <row r="4" spans="2:16" ht="55.5" customHeight="1">
      <c r="B4" s="176" t="s">
        <v>8</v>
      </c>
      <c r="C4" s="177"/>
      <c r="D4" s="178"/>
      <c r="E4" s="178"/>
      <c r="F4" s="178"/>
      <c r="G4" s="178"/>
      <c r="H4" s="178"/>
      <c r="I4" s="178"/>
      <c r="J4" s="178"/>
      <c r="K4" s="178"/>
      <c r="L4" s="178"/>
      <c r="M4" s="178"/>
      <c r="N4" s="178"/>
      <c r="O4" s="178"/>
      <c r="P4" s="178"/>
    </row>
    <row r="5" spans="1:19" s="29" customFormat="1" ht="31.5" customHeight="1">
      <c r="A5" s="155"/>
      <c r="B5" s="155"/>
      <c r="C5" s="155"/>
      <c r="D5" s="155"/>
      <c r="E5" s="155"/>
      <c r="F5" s="155"/>
      <c r="G5" s="155"/>
      <c r="H5" s="155"/>
      <c r="I5" s="155"/>
      <c r="J5" s="155"/>
      <c r="K5" s="155"/>
      <c r="L5" s="155"/>
      <c r="M5" s="155"/>
      <c r="N5" s="155"/>
      <c r="O5" s="179" t="s">
        <v>13</v>
      </c>
      <c r="P5" s="179"/>
      <c r="Q5" s="179"/>
      <c r="R5" s="179"/>
      <c r="S5" s="179"/>
    </row>
    <row r="6" spans="1:20" s="16" customFormat="1" ht="51.75">
      <c r="A6" s="52" t="s">
        <v>25</v>
      </c>
      <c r="B6" s="53" t="s">
        <v>28</v>
      </c>
      <c r="C6" s="53" t="s">
        <v>34</v>
      </c>
      <c r="D6" s="54" t="s">
        <v>30</v>
      </c>
      <c r="E6" s="54" t="s">
        <v>32</v>
      </c>
      <c r="F6" s="52" t="s">
        <v>6</v>
      </c>
      <c r="G6" s="52" t="s">
        <v>5</v>
      </c>
      <c r="H6" s="52" t="s">
        <v>7</v>
      </c>
      <c r="I6" s="52" t="s">
        <v>1</v>
      </c>
      <c r="J6" s="52" t="s">
        <v>26</v>
      </c>
      <c r="K6" s="55" t="s">
        <v>17</v>
      </c>
      <c r="L6" s="52" t="s">
        <v>35</v>
      </c>
      <c r="M6" s="52" t="s">
        <v>18</v>
      </c>
      <c r="N6" s="52" t="s">
        <v>3</v>
      </c>
      <c r="O6" s="15" t="s">
        <v>10</v>
      </c>
      <c r="P6" s="15" t="s">
        <v>11</v>
      </c>
      <c r="Q6" s="15" t="s">
        <v>20</v>
      </c>
      <c r="R6" s="15" t="s">
        <v>12</v>
      </c>
      <c r="S6" s="15" t="s">
        <v>21</v>
      </c>
      <c r="T6" s="20" t="s">
        <v>22</v>
      </c>
    </row>
    <row r="7" spans="1:20" s="16" customFormat="1" ht="12.75">
      <c r="A7" s="80" t="s">
        <v>44</v>
      </c>
      <c r="B7" s="71" t="s">
        <v>38</v>
      </c>
      <c r="C7" s="71" t="s">
        <v>45</v>
      </c>
      <c r="D7" s="72" t="s">
        <v>119</v>
      </c>
      <c r="E7" s="87" t="s">
        <v>142</v>
      </c>
      <c r="F7" s="73" t="s">
        <v>40</v>
      </c>
      <c r="G7" s="73" t="s">
        <v>41</v>
      </c>
      <c r="H7" s="73">
        <v>8</v>
      </c>
      <c r="I7" s="33">
        <v>100000</v>
      </c>
      <c r="J7" s="93">
        <v>1</v>
      </c>
      <c r="K7" s="33">
        <f>(I7*J7)</f>
        <v>100000</v>
      </c>
      <c r="L7" s="33">
        <v>0</v>
      </c>
      <c r="M7" s="33">
        <v>0</v>
      </c>
      <c r="N7" s="33">
        <f>K7+L7+M7</f>
        <v>100000</v>
      </c>
      <c r="O7" s="15"/>
      <c r="P7" s="15"/>
      <c r="Q7" s="15"/>
      <c r="R7" s="15"/>
      <c r="S7" s="15"/>
      <c r="T7" s="20"/>
    </row>
    <row r="8" spans="1:19" s="29" customFormat="1" ht="13.5">
      <c r="A8" s="80" t="s">
        <v>44</v>
      </c>
      <c r="B8" s="71" t="s">
        <v>38</v>
      </c>
      <c r="C8" s="71" t="s">
        <v>143</v>
      </c>
      <c r="D8" s="72" t="s">
        <v>136</v>
      </c>
      <c r="E8" s="87" t="s">
        <v>142</v>
      </c>
      <c r="F8" s="73" t="s">
        <v>40</v>
      </c>
      <c r="G8" s="73" t="s">
        <v>41</v>
      </c>
      <c r="H8" s="73">
        <v>25</v>
      </c>
      <c r="I8" s="33">
        <v>200000</v>
      </c>
      <c r="J8" s="67">
        <v>1</v>
      </c>
      <c r="K8" s="33">
        <f aca="true" t="shared" si="0" ref="K8:K13">(I8*J8)</f>
        <v>200000</v>
      </c>
      <c r="L8" s="33">
        <v>0</v>
      </c>
      <c r="M8" s="33">
        <v>0</v>
      </c>
      <c r="N8" s="33">
        <f aca="true" t="shared" si="1" ref="N8:N13">K8+L8+M8</f>
        <v>200000</v>
      </c>
      <c r="O8" s="42"/>
      <c r="P8" s="43"/>
      <c r="Q8" s="31"/>
      <c r="R8" s="31"/>
      <c r="S8" s="44"/>
    </row>
    <row r="9" spans="1:19" s="29" customFormat="1" ht="13.5">
      <c r="A9" s="80" t="s">
        <v>44</v>
      </c>
      <c r="B9" s="71" t="s">
        <v>38</v>
      </c>
      <c r="C9" s="71" t="s">
        <v>143</v>
      </c>
      <c r="D9" s="72" t="s">
        <v>123</v>
      </c>
      <c r="E9" s="87" t="s">
        <v>142</v>
      </c>
      <c r="F9" s="73" t="s">
        <v>40</v>
      </c>
      <c r="G9" s="73" t="s">
        <v>43</v>
      </c>
      <c r="H9" s="73">
        <v>25</v>
      </c>
      <c r="I9" s="33">
        <v>500000</v>
      </c>
      <c r="J9" s="67">
        <v>1</v>
      </c>
      <c r="K9" s="33">
        <f t="shared" si="0"/>
        <v>500000</v>
      </c>
      <c r="L9" s="33">
        <v>0</v>
      </c>
      <c r="M9" s="33">
        <v>0</v>
      </c>
      <c r="N9" s="33">
        <f t="shared" si="1"/>
        <v>500000</v>
      </c>
      <c r="O9" s="42"/>
      <c r="P9" s="43"/>
      <c r="Q9" s="31"/>
      <c r="R9" s="31"/>
      <c r="S9" s="44"/>
    </row>
    <row r="10" spans="1:19" s="29" customFormat="1" ht="13.5">
      <c r="A10" s="80" t="s">
        <v>44</v>
      </c>
      <c r="B10" s="71" t="s">
        <v>38</v>
      </c>
      <c r="C10" s="71" t="s">
        <v>143</v>
      </c>
      <c r="D10" s="72" t="s">
        <v>124</v>
      </c>
      <c r="E10" s="87" t="s">
        <v>142</v>
      </c>
      <c r="F10" s="73" t="s">
        <v>40</v>
      </c>
      <c r="G10" s="73" t="s">
        <v>41</v>
      </c>
      <c r="H10" s="73">
        <v>25</v>
      </c>
      <c r="I10" s="33">
        <v>300000</v>
      </c>
      <c r="J10" s="67">
        <v>1</v>
      </c>
      <c r="K10" s="33">
        <f t="shared" si="0"/>
        <v>300000</v>
      </c>
      <c r="L10" s="33">
        <v>0</v>
      </c>
      <c r="M10" s="33">
        <v>0</v>
      </c>
      <c r="N10" s="33">
        <f t="shared" si="1"/>
        <v>300000</v>
      </c>
      <c r="O10" s="42"/>
      <c r="P10" s="43"/>
      <c r="Q10" s="31"/>
      <c r="R10" s="31"/>
      <c r="S10" s="44"/>
    </row>
    <row r="11" spans="1:19" s="29" customFormat="1" ht="13.5">
      <c r="A11" s="80" t="s">
        <v>44</v>
      </c>
      <c r="B11" s="71" t="s">
        <v>38</v>
      </c>
      <c r="C11" s="71" t="s">
        <v>143</v>
      </c>
      <c r="D11" s="72" t="s">
        <v>125</v>
      </c>
      <c r="E11" s="87" t="s">
        <v>142</v>
      </c>
      <c r="F11" s="73" t="s">
        <v>40</v>
      </c>
      <c r="G11" s="73" t="s">
        <v>41</v>
      </c>
      <c r="H11" s="73">
        <v>25</v>
      </c>
      <c r="I11" s="33">
        <v>3000000</v>
      </c>
      <c r="J11" s="67">
        <v>1</v>
      </c>
      <c r="K11" s="33">
        <f t="shared" si="0"/>
        <v>3000000</v>
      </c>
      <c r="L11" s="33">
        <v>0</v>
      </c>
      <c r="M11" s="33">
        <v>0</v>
      </c>
      <c r="N11" s="33">
        <f t="shared" si="1"/>
        <v>3000000</v>
      </c>
      <c r="O11" s="42"/>
      <c r="P11" s="43"/>
      <c r="Q11" s="31"/>
      <c r="R11" s="31"/>
      <c r="S11" s="44"/>
    </row>
    <row r="12" spans="1:19" s="29" customFormat="1" ht="13.5">
      <c r="A12" s="80" t="s">
        <v>97</v>
      </c>
      <c r="B12" s="71" t="s">
        <v>38</v>
      </c>
      <c r="C12" s="71" t="s">
        <v>45</v>
      </c>
      <c r="D12" s="72" t="s">
        <v>119</v>
      </c>
      <c r="E12" s="87" t="s">
        <v>142</v>
      </c>
      <c r="F12" s="73" t="s">
        <v>40</v>
      </c>
      <c r="G12" s="73" t="s">
        <v>41</v>
      </c>
      <c r="H12" s="73">
        <v>8</v>
      </c>
      <c r="I12" s="33">
        <v>100000</v>
      </c>
      <c r="J12" s="67">
        <v>1</v>
      </c>
      <c r="K12" s="33">
        <f t="shared" si="0"/>
        <v>100000</v>
      </c>
      <c r="L12" s="33">
        <v>0</v>
      </c>
      <c r="M12" s="33">
        <v>0</v>
      </c>
      <c r="N12" s="33">
        <f t="shared" si="1"/>
        <v>100000</v>
      </c>
      <c r="O12" s="42"/>
      <c r="P12" s="43"/>
      <c r="Q12" s="31"/>
      <c r="R12" s="31"/>
      <c r="S12" s="44"/>
    </row>
    <row r="13" spans="1:19" s="29" customFormat="1" ht="13.5">
      <c r="A13" s="80" t="s">
        <v>97</v>
      </c>
      <c r="B13" s="71" t="s">
        <v>38</v>
      </c>
      <c r="C13" s="71" t="s">
        <v>143</v>
      </c>
      <c r="D13" s="72" t="s">
        <v>126</v>
      </c>
      <c r="E13" s="87" t="s">
        <v>142</v>
      </c>
      <c r="F13" s="73" t="s">
        <v>40</v>
      </c>
      <c r="G13" s="73" t="s">
        <v>41</v>
      </c>
      <c r="H13" s="73">
        <v>25</v>
      </c>
      <c r="I13" s="33">
        <v>200000</v>
      </c>
      <c r="J13" s="67">
        <v>1</v>
      </c>
      <c r="K13" s="33">
        <f t="shared" si="0"/>
        <v>200000</v>
      </c>
      <c r="L13" s="33">
        <v>0</v>
      </c>
      <c r="M13" s="33">
        <v>0</v>
      </c>
      <c r="N13" s="33">
        <f t="shared" si="1"/>
        <v>200000</v>
      </c>
      <c r="O13" s="42"/>
      <c r="P13" s="43"/>
      <c r="Q13" s="31"/>
      <c r="R13" s="31"/>
      <c r="S13" s="44"/>
    </row>
    <row r="14" spans="1:19" s="29" customFormat="1" ht="13.5">
      <c r="A14" s="80" t="s">
        <v>97</v>
      </c>
      <c r="B14" s="71" t="s">
        <v>38</v>
      </c>
      <c r="C14" s="71" t="s">
        <v>143</v>
      </c>
      <c r="D14" s="72" t="s">
        <v>127</v>
      </c>
      <c r="E14" s="87" t="s">
        <v>142</v>
      </c>
      <c r="F14" s="73" t="s">
        <v>40</v>
      </c>
      <c r="G14" s="73" t="s">
        <v>41</v>
      </c>
      <c r="H14" s="73">
        <v>8</v>
      </c>
      <c r="I14" s="76">
        <v>100000</v>
      </c>
      <c r="J14" s="77">
        <v>1</v>
      </c>
      <c r="K14" s="76">
        <v>100000</v>
      </c>
      <c r="L14" s="76" t="s">
        <v>120</v>
      </c>
      <c r="M14" s="76" t="s">
        <v>121</v>
      </c>
      <c r="N14" s="76">
        <v>100000</v>
      </c>
      <c r="O14" s="42"/>
      <c r="P14" s="43"/>
      <c r="Q14" s="31"/>
      <c r="R14" s="31"/>
      <c r="S14" s="44"/>
    </row>
    <row r="15" spans="1:19" s="29" customFormat="1" ht="13.5">
      <c r="A15" s="80" t="s">
        <v>97</v>
      </c>
      <c r="B15" s="71" t="s">
        <v>38</v>
      </c>
      <c r="C15" s="71" t="s">
        <v>143</v>
      </c>
      <c r="D15" s="72" t="s">
        <v>128</v>
      </c>
      <c r="E15" s="87" t="s">
        <v>142</v>
      </c>
      <c r="F15" s="73" t="s">
        <v>40</v>
      </c>
      <c r="G15" s="73" t="s">
        <v>43</v>
      </c>
      <c r="H15" s="73">
        <v>15</v>
      </c>
      <c r="I15" s="33">
        <v>2000000</v>
      </c>
      <c r="J15" s="67">
        <v>1</v>
      </c>
      <c r="K15" s="33">
        <f>(I15*J15)</f>
        <v>2000000</v>
      </c>
      <c r="L15" s="33">
        <v>0</v>
      </c>
      <c r="M15" s="33">
        <v>0</v>
      </c>
      <c r="N15" s="33">
        <f>K15+L15+M15</f>
        <v>2000000</v>
      </c>
      <c r="O15" s="42"/>
      <c r="P15" s="43"/>
      <c r="Q15" s="31"/>
      <c r="R15" s="31"/>
      <c r="S15" s="44"/>
    </row>
    <row r="16" spans="1:19" s="29" customFormat="1" ht="13.5">
      <c r="A16" s="80" t="s">
        <v>97</v>
      </c>
      <c r="B16" s="71" t="s">
        <v>38</v>
      </c>
      <c r="C16" s="71" t="s">
        <v>143</v>
      </c>
      <c r="D16" s="72" t="s">
        <v>136</v>
      </c>
      <c r="E16" s="87" t="s">
        <v>142</v>
      </c>
      <c r="F16" s="73" t="s">
        <v>40</v>
      </c>
      <c r="G16" s="73" t="s">
        <v>41</v>
      </c>
      <c r="H16" s="73">
        <v>25</v>
      </c>
      <c r="I16" s="33">
        <v>2000000</v>
      </c>
      <c r="J16" s="67">
        <v>1</v>
      </c>
      <c r="K16" s="33">
        <f>(I16*J16)</f>
        <v>2000000</v>
      </c>
      <c r="L16" s="33">
        <v>0</v>
      </c>
      <c r="M16" s="33">
        <v>0</v>
      </c>
      <c r="N16" s="33">
        <f>K16+L16+M16</f>
        <v>2000000</v>
      </c>
      <c r="O16" s="42"/>
      <c r="P16" s="43"/>
      <c r="Q16" s="31"/>
      <c r="R16" s="31"/>
      <c r="S16" s="44"/>
    </row>
    <row r="17" spans="1:19" s="29" customFormat="1" ht="13.5">
      <c r="A17" s="80" t="s">
        <v>97</v>
      </c>
      <c r="B17" s="71" t="s">
        <v>38</v>
      </c>
      <c r="C17" s="71" t="s">
        <v>143</v>
      </c>
      <c r="D17" s="72" t="s">
        <v>129</v>
      </c>
      <c r="E17" s="87" t="s">
        <v>142</v>
      </c>
      <c r="F17" s="73" t="s">
        <v>40</v>
      </c>
      <c r="G17" s="73" t="s">
        <v>41</v>
      </c>
      <c r="H17" s="73">
        <v>10</v>
      </c>
      <c r="I17" s="81">
        <v>200000</v>
      </c>
      <c r="J17" s="77">
        <v>1</v>
      </c>
      <c r="K17" s="76">
        <v>200000</v>
      </c>
      <c r="L17" s="76" t="s">
        <v>120</v>
      </c>
      <c r="M17" s="76" t="s">
        <v>121</v>
      </c>
      <c r="N17" s="76">
        <v>200000</v>
      </c>
      <c r="O17" s="42"/>
      <c r="P17" s="43"/>
      <c r="Q17" s="31"/>
      <c r="R17" s="31"/>
      <c r="S17" s="44"/>
    </row>
    <row r="18" spans="1:19" s="29" customFormat="1" ht="13.5">
      <c r="A18" s="80" t="s">
        <v>117</v>
      </c>
      <c r="B18" s="71" t="s">
        <v>38</v>
      </c>
      <c r="C18" s="71" t="s">
        <v>45</v>
      </c>
      <c r="D18" s="72" t="s">
        <v>119</v>
      </c>
      <c r="E18" s="87" t="s">
        <v>142</v>
      </c>
      <c r="F18" s="73" t="s">
        <v>40</v>
      </c>
      <c r="G18" s="73" t="s">
        <v>41</v>
      </c>
      <c r="H18" s="73">
        <v>8</v>
      </c>
      <c r="I18" s="33">
        <v>100000</v>
      </c>
      <c r="J18" s="67">
        <v>1</v>
      </c>
      <c r="K18" s="33">
        <f aca="true" t="shared" si="2" ref="K18:K28">(I18*J18)</f>
        <v>100000</v>
      </c>
      <c r="L18" s="33">
        <v>0</v>
      </c>
      <c r="M18" s="33">
        <v>0</v>
      </c>
      <c r="N18" s="33">
        <f aca="true" t="shared" si="3" ref="N18:N28">K18+L18+M18</f>
        <v>100000</v>
      </c>
      <c r="O18" s="42"/>
      <c r="P18" s="43"/>
      <c r="Q18" s="31"/>
      <c r="R18" s="31"/>
      <c r="S18" s="44"/>
    </row>
    <row r="19" spans="1:19" s="29" customFormat="1" ht="13.5">
      <c r="A19" s="80" t="s">
        <v>117</v>
      </c>
      <c r="B19" s="71" t="s">
        <v>38</v>
      </c>
      <c r="C19" s="71" t="s">
        <v>143</v>
      </c>
      <c r="D19" s="72" t="s">
        <v>130</v>
      </c>
      <c r="E19" s="87" t="s">
        <v>142</v>
      </c>
      <c r="F19" s="73" t="s">
        <v>40</v>
      </c>
      <c r="G19" s="73" t="s">
        <v>43</v>
      </c>
      <c r="H19" s="73">
        <v>25</v>
      </c>
      <c r="I19" s="33">
        <v>1000000</v>
      </c>
      <c r="J19" s="67">
        <v>1</v>
      </c>
      <c r="K19" s="33">
        <f t="shared" si="2"/>
        <v>1000000</v>
      </c>
      <c r="L19" s="33">
        <v>0</v>
      </c>
      <c r="M19" s="33">
        <v>0</v>
      </c>
      <c r="N19" s="33">
        <f t="shared" si="3"/>
        <v>1000000</v>
      </c>
      <c r="O19" s="42"/>
      <c r="P19" s="43"/>
      <c r="Q19" s="31"/>
      <c r="R19" s="31"/>
      <c r="S19" s="44"/>
    </row>
    <row r="20" spans="1:19" s="29" customFormat="1" ht="13.5">
      <c r="A20" s="80" t="s">
        <v>117</v>
      </c>
      <c r="B20" s="71" t="s">
        <v>38</v>
      </c>
      <c r="C20" s="71" t="s">
        <v>143</v>
      </c>
      <c r="D20" s="72" t="s">
        <v>131</v>
      </c>
      <c r="E20" s="87" t="s">
        <v>142</v>
      </c>
      <c r="F20" s="73" t="s">
        <v>40</v>
      </c>
      <c r="G20" s="73" t="s">
        <v>43</v>
      </c>
      <c r="H20" s="73">
        <v>25</v>
      </c>
      <c r="I20" s="33">
        <v>1000000</v>
      </c>
      <c r="J20" s="67">
        <v>1</v>
      </c>
      <c r="K20" s="33">
        <f t="shared" si="2"/>
        <v>1000000</v>
      </c>
      <c r="L20" s="33">
        <v>0</v>
      </c>
      <c r="M20" s="33">
        <v>0</v>
      </c>
      <c r="N20" s="33">
        <f t="shared" si="3"/>
        <v>1000000</v>
      </c>
      <c r="O20" s="42"/>
      <c r="P20" s="43"/>
      <c r="Q20" s="31"/>
      <c r="R20" s="31"/>
      <c r="S20" s="44"/>
    </row>
    <row r="21" spans="1:19" s="29" customFormat="1" ht="13.5">
      <c r="A21" s="80" t="s">
        <v>117</v>
      </c>
      <c r="B21" s="71" t="s">
        <v>38</v>
      </c>
      <c r="C21" s="71" t="s">
        <v>143</v>
      </c>
      <c r="D21" s="72" t="s">
        <v>134</v>
      </c>
      <c r="E21" s="87" t="s">
        <v>142</v>
      </c>
      <c r="F21" s="73" t="s">
        <v>40</v>
      </c>
      <c r="G21" s="73" t="s">
        <v>43</v>
      </c>
      <c r="H21" s="73">
        <v>10</v>
      </c>
      <c r="I21" s="33">
        <v>2000000</v>
      </c>
      <c r="J21" s="67">
        <v>1</v>
      </c>
      <c r="K21" s="33">
        <f t="shared" si="2"/>
        <v>2000000</v>
      </c>
      <c r="L21" s="33">
        <v>0</v>
      </c>
      <c r="M21" s="33">
        <v>0</v>
      </c>
      <c r="N21" s="33">
        <f t="shared" si="3"/>
        <v>2000000</v>
      </c>
      <c r="O21" s="42"/>
      <c r="P21" s="43"/>
      <c r="Q21" s="31"/>
      <c r="R21" s="31"/>
      <c r="S21" s="44"/>
    </row>
    <row r="22" spans="1:19" s="29" customFormat="1" ht="13.5">
      <c r="A22" s="80" t="s">
        <v>132</v>
      </c>
      <c r="B22" s="71" t="s">
        <v>38</v>
      </c>
      <c r="C22" s="71" t="s">
        <v>143</v>
      </c>
      <c r="D22" s="72" t="s">
        <v>133</v>
      </c>
      <c r="E22" s="87" t="s">
        <v>142</v>
      </c>
      <c r="F22" s="73" t="s">
        <v>40</v>
      </c>
      <c r="G22" s="73" t="s">
        <v>41</v>
      </c>
      <c r="H22" s="73">
        <v>25</v>
      </c>
      <c r="I22" s="33">
        <v>2000000</v>
      </c>
      <c r="J22" s="67">
        <v>1</v>
      </c>
      <c r="K22" s="33">
        <f t="shared" si="2"/>
        <v>2000000</v>
      </c>
      <c r="L22" s="33">
        <v>0</v>
      </c>
      <c r="M22" s="33">
        <v>0</v>
      </c>
      <c r="N22" s="33">
        <f t="shared" si="3"/>
        <v>2000000</v>
      </c>
      <c r="O22" s="42"/>
      <c r="P22" s="43"/>
      <c r="Q22" s="31"/>
      <c r="R22" s="31"/>
      <c r="S22" s="44"/>
    </row>
    <row r="23" spans="1:19" s="29" customFormat="1" ht="13.5">
      <c r="A23" s="80" t="s">
        <v>122</v>
      </c>
      <c r="B23" s="71" t="s">
        <v>38</v>
      </c>
      <c r="C23" s="71" t="s">
        <v>143</v>
      </c>
      <c r="D23" s="72" t="s">
        <v>135</v>
      </c>
      <c r="E23" s="87" t="s">
        <v>142</v>
      </c>
      <c r="F23" s="73" t="s">
        <v>40</v>
      </c>
      <c r="G23" s="73" t="s">
        <v>43</v>
      </c>
      <c r="H23" s="73">
        <v>25</v>
      </c>
      <c r="I23" s="33">
        <v>70000000</v>
      </c>
      <c r="J23" s="67">
        <v>1</v>
      </c>
      <c r="K23" s="33">
        <f t="shared" si="2"/>
        <v>70000000</v>
      </c>
      <c r="L23" s="33">
        <v>0</v>
      </c>
      <c r="M23" s="33">
        <v>0</v>
      </c>
      <c r="N23" s="33">
        <f t="shared" si="3"/>
        <v>70000000</v>
      </c>
      <c r="O23" s="42"/>
      <c r="P23" s="43"/>
      <c r="Q23" s="31"/>
      <c r="R23" s="31"/>
      <c r="S23" s="44"/>
    </row>
    <row r="24" spans="1:19" s="29" customFormat="1" ht="13.5">
      <c r="A24" s="80" t="s">
        <v>122</v>
      </c>
      <c r="B24" s="71" t="s">
        <v>38</v>
      </c>
      <c r="C24" s="71" t="s">
        <v>143</v>
      </c>
      <c r="D24" s="72" t="s">
        <v>224</v>
      </c>
      <c r="E24" s="87" t="s">
        <v>142</v>
      </c>
      <c r="F24" s="73" t="s">
        <v>40</v>
      </c>
      <c r="G24" s="73" t="s">
        <v>43</v>
      </c>
      <c r="H24" s="73">
        <v>10</v>
      </c>
      <c r="I24" s="33">
        <v>25000</v>
      </c>
      <c r="J24" s="93">
        <v>1</v>
      </c>
      <c r="K24" s="33">
        <f>(I24*J24)</f>
        <v>25000</v>
      </c>
      <c r="L24" s="33">
        <v>0</v>
      </c>
      <c r="M24" s="33">
        <v>0</v>
      </c>
      <c r="N24" s="33">
        <f>K24+L24+M24</f>
        <v>25000</v>
      </c>
      <c r="O24" s="42"/>
      <c r="P24" s="43"/>
      <c r="Q24" s="31"/>
      <c r="R24" s="31"/>
      <c r="S24" s="44"/>
    </row>
    <row r="25" spans="1:19" s="29" customFormat="1" ht="13.5">
      <c r="A25" s="80" t="s">
        <v>118</v>
      </c>
      <c r="B25" s="71" t="s">
        <v>38</v>
      </c>
      <c r="C25" s="71" t="s">
        <v>143</v>
      </c>
      <c r="D25" s="72" t="s">
        <v>137</v>
      </c>
      <c r="E25" s="87" t="s">
        <v>142</v>
      </c>
      <c r="F25" s="73" t="s">
        <v>40</v>
      </c>
      <c r="G25" s="73" t="s">
        <v>43</v>
      </c>
      <c r="H25" s="73">
        <v>15</v>
      </c>
      <c r="I25" s="33">
        <v>2000000</v>
      </c>
      <c r="J25" s="67">
        <v>1</v>
      </c>
      <c r="K25" s="33">
        <f t="shared" si="2"/>
        <v>2000000</v>
      </c>
      <c r="L25" s="33">
        <v>0</v>
      </c>
      <c r="M25" s="33">
        <v>0</v>
      </c>
      <c r="N25" s="33">
        <f t="shared" si="3"/>
        <v>2000000</v>
      </c>
      <c r="O25" s="42"/>
      <c r="P25" s="43"/>
      <c r="Q25" s="31"/>
      <c r="R25" s="31"/>
      <c r="S25" s="44"/>
    </row>
    <row r="26" spans="1:19" s="29" customFormat="1" ht="13.5">
      <c r="A26" s="80" t="s">
        <v>118</v>
      </c>
      <c r="B26" s="71" t="s">
        <v>38</v>
      </c>
      <c r="C26" s="71" t="s">
        <v>143</v>
      </c>
      <c r="D26" s="72" t="s">
        <v>138</v>
      </c>
      <c r="E26" s="87" t="s">
        <v>142</v>
      </c>
      <c r="F26" s="73" t="s">
        <v>40</v>
      </c>
      <c r="G26" s="73" t="s">
        <v>43</v>
      </c>
      <c r="H26" s="73">
        <v>15</v>
      </c>
      <c r="I26" s="33">
        <v>1000000</v>
      </c>
      <c r="J26" s="67">
        <v>1</v>
      </c>
      <c r="K26" s="33">
        <f t="shared" si="2"/>
        <v>1000000</v>
      </c>
      <c r="L26" s="33">
        <v>0</v>
      </c>
      <c r="M26" s="33">
        <v>0</v>
      </c>
      <c r="N26" s="33">
        <f t="shared" si="3"/>
        <v>1000000</v>
      </c>
      <c r="O26" s="42"/>
      <c r="P26" s="43"/>
      <c r="Q26" s="31"/>
      <c r="R26" s="31"/>
      <c r="S26" s="44"/>
    </row>
    <row r="27" spans="1:19" s="29" customFormat="1" ht="13.5">
      <c r="A27" s="80" t="s">
        <v>118</v>
      </c>
      <c r="B27" s="71" t="s">
        <v>38</v>
      </c>
      <c r="C27" s="71" t="s">
        <v>143</v>
      </c>
      <c r="D27" s="72" t="s">
        <v>139</v>
      </c>
      <c r="E27" s="87" t="s">
        <v>142</v>
      </c>
      <c r="F27" s="73" t="s">
        <v>40</v>
      </c>
      <c r="G27" s="73" t="s">
        <v>43</v>
      </c>
      <c r="H27" s="73">
        <v>25</v>
      </c>
      <c r="I27" s="33">
        <v>1000000</v>
      </c>
      <c r="J27" s="67">
        <v>1</v>
      </c>
      <c r="K27" s="33">
        <f t="shared" si="2"/>
        <v>1000000</v>
      </c>
      <c r="L27" s="33">
        <v>0</v>
      </c>
      <c r="M27" s="33">
        <v>0</v>
      </c>
      <c r="N27" s="33">
        <f t="shared" si="3"/>
        <v>1000000</v>
      </c>
      <c r="O27" s="42"/>
      <c r="P27" s="43"/>
      <c r="Q27" s="31"/>
      <c r="R27" s="31"/>
      <c r="S27" s="44"/>
    </row>
    <row r="28" spans="1:19" s="29" customFormat="1" ht="13.5">
      <c r="A28" s="80" t="s">
        <v>141</v>
      </c>
      <c r="B28" s="71" t="s">
        <v>38</v>
      </c>
      <c r="C28" s="71" t="s">
        <v>45</v>
      </c>
      <c r="D28" s="72" t="s">
        <v>140</v>
      </c>
      <c r="E28" s="87" t="s">
        <v>142</v>
      </c>
      <c r="F28" s="73" t="s">
        <v>40</v>
      </c>
      <c r="G28" s="73" t="s">
        <v>43</v>
      </c>
      <c r="H28" s="73">
        <v>5</v>
      </c>
      <c r="I28" s="33">
        <v>1000000</v>
      </c>
      <c r="J28" s="67">
        <v>1</v>
      </c>
      <c r="K28" s="33">
        <f t="shared" si="2"/>
        <v>1000000</v>
      </c>
      <c r="L28" s="33">
        <v>0</v>
      </c>
      <c r="M28" s="33">
        <v>0</v>
      </c>
      <c r="N28" s="33">
        <f t="shared" si="3"/>
        <v>1000000</v>
      </c>
      <c r="O28" s="42"/>
      <c r="P28" s="43"/>
      <c r="Q28" s="31"/>
      <c r="R28" s="31"/>
      <c r="S28" s="44"/>
    </row>
    <row r="29" spans="1:19" s="16" customFormat="1" ht="18.75" customHeight="1">
      <c r="A29" s="93"/>
      <c r="B29" s="45"/>
      <c r="C29" s="45"/>
      <c r="D29" s="34"/>
      <c r="E29" s="34"/>
      <c r="F29" s="35"/>
      <c r="G29" s="35"/>
      <c r="H29" s="34"/>
      <c r="I29" s="37"/>
      <c r="J29" s="38"/>
      <c r="K29" s="40"/>
      <c r="L29" s="40"/>
      <c r="M29" s="40"/>
      <c r="N29" s="41"/>
      <c r="O29" s="15"/>
      <c r="P29" s="15"/>
      <c r="Q29" s="15"/>
      <c r="R29" s="15"/>
      <c r="S29" s="44"/>
    </row>
    <row r="30" spans="1:19" s="29" customFormat="1" ht="15" thickBot="1">
      <c r="A30" s="28"/>
      <c r="B30" s="45"/>
      <c r="C30" s="45"/>
      <c r="D30" s="34"/>
      <c r="E30" s="34"/>
      <c r="F30" s="35"/>
      <c r="G30" s="35"/>
      <c r="H30" s="34"/>
      <c r="I30" s="37"/>
      <c r="J30" s="36"/>
      <c r="K30" s="40"/>
      <c r="L30" s="40"/>
      <c r="M30" s="40"/>
      <c r="N30" s="41"/>
      <c r="O30" s="165"/>
      <c r="P30" s="166"/>
      <c r="Q30" s="166"/>
      <c r="R30" s="166"/>
      <c r="S30" s="167"/>
    </row>
    <row r="31" spans="1:19" s="51" customFormat="1" ht="27.75" customHeight="1" thickBot="1">
      <c r="A31" s="168" t="s">
        <v>29</v>
      </c>
      <c r="B31" s="169"/>
      <c r="C31" s="169"/>
      <c r="D31" s="169"/>
      <c r="E31" s="169"/>
      <c r="F31" s="169"/>
      <c r="G31" s="169"/>
      <c r="H31" s="169"/>
      <c r="I31" s="169"/>
      <c r="J31" s="169"/>
      <c r="K31" s="169"/>
      <c r="L31" s="169"/>
      <c r="M31" s="170"/>
      <c r="N31" s="47">
        <f>SUM(N8:N30)</f>
        <v>89725000</v>
      </c>
      <c r="O31" s="48"/>
      <c r="P31" s="49"/>
      <c r="Q31" s="49"/>
      <c r="R31" s="49"/>
      <c r="S31" s="50"/>
    </row>
    <row r="32" ht="15.75">
      <c r="L32" s="56" t="s">
        <v>4</v>
      </c>
    </row>
  </sheetData>
  <sheetProtection/>
  <mergeCells count="8">
    <mergeCell ref="O30:S30"/>
    <mergeCell ref="A31:M31"/>
    <mergeCell ref="B2:L2"/>
    <mergeCell ref="B1:L1"/>
    <mergeCell ref="B3:P3"/>
    <mergeCell ref="B4:P4"/>
    <mergeCell ref="A5:N5"/>
    <mergeCell ref="O5:S5"/>
  </mergeCell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2023-02-02T23:21:50Z</dcterms:modified>
  <cp:category/>
  <cp:version/>
  <cp:contentType/>
  <cp:contentStatus/>
</cp:coreProperties>
</file>